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Calculator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<sst xmlns="http://schemas.openxmlformats.org/spreadsheetml/2006/main" count="63" uniqueCount="40">
  <si>
    <t>Cmaster calculator</t>
  </si>
  <si>
    <t>LIN line length</t>
  </si>
  <si>
    <t>m</t>
  </si>
  <si>
    <t>Line capacitance</t>
  </si>
  <si>
    <t>pF/m</t>
  </si>
  <si>
    <t>Rslave</t>
  </si>
  <si>
    <r>
      <t>k</t>
    </r>
    <r>
      <rPr>
        <sz val="10"/>
        <rFont val="Symbol"/>
        <family val="1"/>
      </rPr>
      <t>W</t>
    </r>
  </si>
  <si>
    <t>number of slaves</t>
  </si>
  <si>
    <t>maximum 16</t>
  </si>
  <si>
    <t>Cslave</t>
  </si>
  <si>
    <t>pF</t>
  </si>
  <si>
    <t>t</t>
  </si>
  <si>
    <r>
      <t>m</t>
    </r>
    <r>
      <rPr>
        <sz val="10"/>
        <rFont val="Arial"/>
        <family val="0"/>
      </rPr>
      <t>s</t>
    </r>
  </si>
  <si>
    <t>Parameter</t>
  </si>
  <si>
    <t>Value</t>
  </si>
  <si>
    <t>Unit</t>
  </si>
  <si>
    <t>Remark</t>
  </si>
  <si>
    <t>Cmaster</t>
  </si>
  <si>
    <t>Ctotal</t>
  </si>
  <si>
    <t>Cslave_T + Ccable</t>
  </si>
  <si>
    <t>Rtotal</t>
  </si>
  <si>
    <t>nF</t>
  </si>
  <si>
    <t>Rmaster</t>
  </si>
  <si>
    <t>Calculation sheet to determine the maximum value of the termination capacitor on the LIN bus at master side</t>
  </si>
  <si>
    <t>Instructions</t>
  </si>
  <si>
    <t>Parameter table to be filled in</t>
  </si>
  <si>
    <t>Result</t>
  </si>
  <si>
    <r>
      <t xml:space="preserve">Timeconstant of the network. Should be between 1 and 5 </t>
    </r>
    <r>
      <rPr>
        <sz val="10"/>
        <rFont val="Symbol"/>
        <family val="1"/>
      </rPr>
      <t>m</t>
    </r>
    <r>
      <rPr>
        <sz val="10"/>
        <rFont val="Arial"/>
        <family val="0"/>
      </rPr>
      <t>s</t>
    </r>
  </si>
  <si>
    <r>
      <t>Pull up resistance at master node: typical 1 k</t>
    </r>
    <r>
      <rPr>
        <sz val="10"/>
        <rFont val="Symbol"/>
        <family val="1"/>
      </rPr>
      <t>W</t>
    </r>
  </si>
  <si>
    <t>Termination at Slave node: typical 220 pF, maximum 270 pF</t>
  </si>
  <si>
    <t>Typical 100 pF/m</t>
  </si>
  <si>
    <t>Length of the LIN bus. Maximum 40 m</t>
  </si>
  <si>
    <t>Schematic diagram</t>
  </si>
  <si>
    <r>
      <t>Internal pull up resistance at Slave node: typical 30 k</t>
    </r>
    <r>
      <rPr>
        <sz val="10"/>
        <rFont val="Symbol"/>
        <family val="1"/>
      </rPr>
      <t>W</t>
    </r>
  </si>
  <si>
    <t>Parameters</t>
  </si>
  <si>
    <t>Fill in the parameters in the table (white fields)</t>
  </si>
  <si>
    <t>Cmaster Graph</t>
  </si>
  <si>
    <t>This graph plots the Cmaster capacitor in function of the LIN bus length and the number of slaves as parameter</t>
  </si>
  <si>
    <t>Capacitance of the LIN connection: typical 100 pF/m</t>
  </si>
  <si>
    <t>Graphical result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</si>
</sst>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</numFmts>
  <fonts count="10">
    <font>
      <sz val="10"/>
      <name val="Arial"/>
      <family val="0"/>
    </font>
    <font>
      <sz val="10"/>
      <name val="Symbol"/>
      <family val="1"/>
    </font>
    <font>
      <sz val="12"/>
      <name val="Symbol"/>
      <family val="1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12"/>
      <name val="Arial"/>
      <family val="0"/>
    </font>
    <font>
      <sz val="10"/>
      <color indexed="43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2" fontId="0" fillId="3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0" fillId="4" borderId="3" xfId="0" applyFill="1" applyBorder="1" applyAlignment="1" applyProtection="1">
      <alignment/>
      <protection locked="0"/>
    </xf>
    <xf numFmtId="0" fontId="0" fillId="4" borderId="3" xfId="0" applyFont="1" applyFill="1" applyBorder="1" applyAlignment="1" applyProtection="1">
      <alignment/>
      <protection locked="0"/>
    </xf>
    <xf numFmtId="0" fontId="4" fillId="4" borderId="1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25"/>
          <c:w val="0.80775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Graph!$C$23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Graph!$C$24:$C$63</c:f>
              <c:numCache>
                <c:ptCount val="40"/>
                <c:pt idx="0">
                  <c:v>4.3500000000000005</c:v>
                </c:pt>
                <c:pt idx="1">
                  <c:v>4.2700000000000005</c:v>
                </c:pt>
                <c:pt idx="2">
                  <c:v>4.19</c:v>
                </c:pt>
                <c:pt idx="3">
                  <c:v>4.11</c:v>
                </c:pt>
                <c:pt idx="4">
                  <c:v>4.03</c:v>
                </c:pt>
                <c:pt idx="5">
                  <c:v>3.9500000000000006</c:v>
                </c:pt>
                <c:pt idx="6">
                  <c:v>3.8700000000000006</c:v>
                </c:pt>
                <c:pt idx="7">
                  <c:v>3.7900000000000005</c:v>
                </c:pt>
                <c:pt idx="8">
                  <c:v>3.710000000000001</c:v>
                </c:pt>
                <c:pt idx="9">
                  <c:v>3.630000000000001</c:v>
                </c:pt>
                <c:pt idx="10">
                  <c:v>3.5500000000000007</c:v>
                </c:pt>
                <c:pt idx="11">
                  <c:v>3.4700000000000006</c:v>
                </c:pt>
                <c:pt idx="12">
                  <c:v>3.3900000000000006</c:v>
                </c:pt>
                <c:pt idx="13">
                  <c:v>3.3100000000000005</c:v>
                </c:pt>
                <c:pt idx="14">
                  <c:v>3.2300000000000004</c:v>
                </c:pt>
                <c:pt idx="15">
                  <c:v>3.1500000000000004</c:v>
                </c:pt>
                <c:pt idx="16">
                  <c:v>3.0700000000000003</c:v>
                </c:pt>
                <c:pt idx="17">
                  <c:v>2.9900000000000007</c:v>
                </c:pt>
                <c:pt idx="18">
                  <c:v>2.9100000000000006</c:v>
                </c:pt>
                <c:pt idx="19">
                  <c:v>2.8300000000000005</c:v>
                </c:pt>
                <c:pt idx="20">
                  <c:v>2.750000000000001</c:v>
                </c:pt>
                <c:pt idx="21">
                  <c:v>2.670000000000001</c:v>
                </c:pt>
                <c:pt idx="22">
                  <c:v>2.5900000000000007</c:v>
                </c:pt>
                <c:pt idx="23">
                  <c:v>2.5100000000000007</c:v>
                </c:pt>
                <c:pt idx="24">
                  <c:v>2.4300000000000006</c:v>
                </c:pt>
                <c:pt idx="25">
                  <c:v>2.3500000000000005</c:v>
                </c:pt>
                <c:pt idx="26">
                  <c:v>2.2700000000000005</c:v>
                </c:pt>
                <c:pt idx="27">
                  <c:v>2.1900000000000004</c:v>
                </c:pt>
                <c:pt idx="28">
                  <c:v>2.1100000000000008</c:v>
                </c:pt>
                <c:pt idx="29">
                  <c:v>2.0300000000000007</c:v>
                </c:pt>
                <c:pt idx="30">
                  <c:v>1.9500000000000006</c:v>
                </c:pt>
                <c:pt idx="31">
                  <c:v>1.8700000000000006</c:v>
                </c:pt>
                <c:pt idx="32">
                  <c:v>1.7900000000000005</c:v>
                </c:pt>
                <c:pt idx="33">
                  <c:v>1.7100000000000004</c:v>
                </c:pt>
                <c:pt idx="34">
                  <c:v>1.6300000000000008</c:v>
                </c:pt>
                <c:pt idx="35">
                  <c:v>1.5500000000000007</c:v>
                </c:pt>
                <c:pt idx="36">
                  <c:v>1.4700000000000006</c:v>
                </c:pt>
                <c:pt idx="37">
                  <c:v>1.3900000000000006</c:v>
                </c:pt>
                <c:pt idx="38">
                  <c:v>1.3100000000000005</c:v>
                </c:pt>
                <c:pt idx="39">
                  <c:v>1.2300000000000004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Graph!$D$23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Graph!$D$24:$D$63</c:f>
              <c:numCache>
                <c:ptCount val="40"/>
                <c:pt idx="0">
                  <c:v>4.279999999999999</c:v>
                </c:pt>
                <c:pt idx="1">
                  <c:v>4.199999999999999</c:v>
                </c:pt>
                <c:pt idx="2">
                  <c:v>4.119999999999999</c:v>
                </c:pt>
                <c:pt idx="3">
                  <c:v>4.039999999999999</c:v>
                </c:pt>
                <c:pt idx="4">
                  <c:v>3.9599999999999995</c:v>
                </c:pt>
                <c:pt idx="5">
                  <c:v>3.8799999999999994</c:v>
                </c:pt>
                <c:pt idx="6">
                  <c:v>3.7999999999999994</c:v>
                </c:pt>
                <c:pt idx="7">
                  <c:v>3.7199999999999993</c:v>
                </c:pt>
                <c:pt idx="8">
                  <c:v>3.6399999999999997</c:v>
                </c:pt>
                <c:pt idx="9">
                  <c:v>3.5599999999999996</c:v>
                </c:pt>
                <c:pt idx="10">
                  <c:v>3.4799999999999995</c:v>
                </c:pt>
                <c:pt idx="11">
                  <c:v>3.3999999999999995</c:v>
                </c:pt>
                <c:pt idx="12">
                  <c:v>3.3199999999999994</c:v>
                </c:pt>
                <c:pt idx="13">
                  <c:v>3.2399999999999993</c:v>
                </c:pt>
                <c:pt idx="14">
                  <c:v>3.1599999999999993</c:v>
                </c:pt>
                <c:pt idx="15">
                  <c:v>3.079999999999999</c:v>
                </c:pt>
                <c:pt idx="16">
                  <c:v>2.999999999999999</c:v>
                </c:pt>
                <c:pt idx="17">
                  <c:v>2.9199999999999995</c:v>
                </c:pt>
                <c:pt idx="18">
                  <c:v>2.8399999999999994</c:v>
                </c:pt>
                <c:pt idx="19">
                  <c:v>2.7599999999999993</c:v>
                </c:pt>
                <c:pt idx="20">
                  <c:v>2.6799999999999997</c:v>
                </c:pt>
                <c:pt idx="21">
                  <c:v>2.5999999999999996</c:v>
                </c:pt>
                <c:pt idx="22">
                  <c:v>2.5199999999999996</c:v>
                </c:pt>
                <c:pt idx="23">
                  <c:v>2.4399999999999995</c:v>
                </c:pt>
                <c:pt idx="24">
                  <c:v>2.3599999999999994</c:v>
                </c:pt>
                <c:pt idx="25">
                  <c:v>2.2799999999999994</c:v>
                </c:pt>
                <c:pt idx="26">
                  <c:v>2.1999999999999993</c:v>
                </c:pt>
                <c:pt idx="27">
                  <c:v>2.119999999999999</c:v>
                </c:pt>
                <c:pt idx="28">
                  <c:v>2.0399999999999996</c:v>
                </c:pt>
                <c:pt idx="29">
                  <c:v>1.9599999999999995</c:v>
                </c:pt>
                <c:pt idx="30">
                  <c:v>1.8799999999999994</c:v>
                </c:pt>
                <c:pt idx="31">
                  <c:v>1.7999999999999994</c:v>
                </c:pt>
                <c:pt idx="32">
                  <c:v>1.7199999999999993</c:v>
                </c:pt>
                <c:pt idx="33">
                  <c:v>1.6399999999999992</c:v>
                </c:pt>
                <c:pt idx="34">
                  <c:v>1.5599999999999996</c:v>
                </c:pt>
                <c:pt idx="35">
                  <c:v>1.4799999999999995</c:v>
                </c:pt>
                <c:pt idx="36">
                  <c:v>1.3999999999999995</c:v>
                </c:pt>
                <c:pt idx="37">
                  <c:v>1.3199999999999994</c:v>
                </c:pt>
                <c:pt idx="38">
                  <c:v>1.2399999999999993</c:v>
                </c:pt>
                <c:pt idx="39">
                  <c:v>1.1599999999999993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Graph!$E$23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Graph!$E$24:$E$63</c:f>
              <c:numCache>
                <c:ptCount val="40"/>
                <c:pt idx="0">
                  <c:v>4.14</c:v>
                </c:pt>
                <c:pt idx="1">
                  <c:v>4.06</c:v>
                </c:pt>
                <c:pt idx="2">
                  <c:v>3.9799999999999995</c:v>
                </c:pt>
                <c:pt idx="3">
                  <c:v>3.9</c:v>
                </c:pt>
                <c:pt idx="4">
                  <c:v>3.82</c:v>
                </c:pt>
                <c:pt idx="5">
                  <c:v>3.7399999999999998</c:v>
                </c:pt>
                <c:pt idx="6">
                  <c:v>3.6599999999999997</c:v>
                </c:pt>
                <c:pt idx="7">
                  <c:v>3.5799999999999996</c:v>
                </c:pt>
                <c:pt idx="8">
                  <c:v>3.5</c:v>
                </c:pt>
                <c:pt idx="9">
                  <c:v>3.42</c:v>
                </c:pt>
                <c:pt idx="10">
                  <c:v>3.34</c:v>
                </c:pt>
                <c:pt idx="11">
                  <c:v>3.26</c:v>
                </c:pt>
                <c:pt idx="12">
                  <c:v>3.1799999999999997</c:v>
                </c:pt>
                <c:pt idx="13">
                  <c:v>3.0999999999999996</c:v>
                </c:pt>
                <c:pt idx="14">
                  <c:v>3.0199999999999996</c:v>
                </c:pt>
                <c:pt idx="15">
                  <c:v>2.9399999999999995</c:v>
                </c:pt>
                <c:pt idx="16">
                  <c:v>2.8599999999999994</c:v>
                </c:pt>
                <c:pt idx="17">
                  <c:v>2.78</c:v>
                </c:pt>
                <c:pt idx="18">
                  <c:v>2.6999999999999997</c:v>
                </c:pt>
                <c:pt idx="19">
                  <c:v>2.6199999999999997</c:v>
                </c:pt>
                <c:pt idx="20">
                  <c:v>2.54</c:v>
                </c:pt>
                <c:pt idx="21">
                  <c:v>2.46</c:v>
                </c:pt>
                <c:pt idx="22">
                  <c:v>2.38</c:v>
                </c:pt>
                <c:pt idx="23">
                  <c:v>2.3</c:v>
                </c:pt>
                <c:pt idx="24">
                  <c:v>2.2199999999999998</c:v>
                </c:pt>
                <c:pt idx="25">
                  <c:v>2.1399999999999997</c:v>
                </c:pt>
                <c:pt idx="26">
                  <c:v>2.0599999999999996</c:v>
                </c:pt>
                <c:pt idx="27">
                  <c:v>1.9799999999999995</c:v>
                </c:pt>
                <c:pt idx="28">
                  <c:v>1.9</c:v>
                </c:pt>
                <c:pt idx="29">
                  <c:v>1.8199999999999998</c:v>
                </c:pt>
                <c:pt idx="30">
                  <c:v>1.7399999999999998</c:v>
                </c:pt>
                <c:pt idx="31">
                  <c:v>1.6599999999999997</c:v>
                </c:pt>
                <c:pt idx="32">
                  <c:v>1.5799999999999996</c:v>
                </c:pt>
                <c:pt idx="33">
                  <c:v>1.4999999999999996</c:v>
                </c:pt>
                <c:pt idx="34">
                  <c:v>1.42</c:v>
                </c:pt>
                <c:pt idx="35">
                  <c:v>1.3399999999999999</c:v>
                </c:pt>
                <c:pt idx="36">
                  <c:v>1.2599999999999998</c:v>
                </c:pt>
                <c:pt idx="37">
                  <c:v>1.1799999999999997</c:v>
                </c:pt>
                <c:pt idx="38">
                  <c:v>1.0999999999999996</c:v>
                </c:pt>
                <c:pt idx="39">
                  <c:v>1.0199999999999996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Graph!$F$23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Graph!$F$24:$F$63</c:f>
              <c:numCache>
                <c:ptCount val="40"/>
                <c:pt idx="0">
                  <c:v>3.999999999999999</c:v>
                </c:pt>
                <c:pt idx="1">
                  <c:v>3.919999999999999</c:v>
                </c:pt>
                <c:pt idx="2">
                  <c:v>3.839999999999999</c:v>
                </c:pt>
                <c:pt idx="3">
                  <c:v>3.7599999999999993</c:v>
                </c:pt>
                <c:pt idx="4">
                  <c:v>3.6799999999999993</c:v>
                </c:pt>
                <c:pt idx="5">
                  <c:v>3.599999999999999</c:v>
                </c:pt>
                <c:pt idx="6">
                  <c:v>3.519999999999999</c:v>
                </c:pt>
                <c:pt idx="7">
                  <c:v>3.439999999999999</c:v>
                </c:pt>
                <c:pt idx="8">
                  <c:v>3.3599999999999994</c:v>
                </c:pt>
                <c:pt idx="9">
                  <c:v>3.2799999999999994</c:v>
                </c:pt>
                <c:pt idx="10">
                  <c:v>3.1999999999999993</c:v>
                </c:pt>
                <c:pt idx="11">
                  <c:v>3.119999999999999</c:v>
                </c:pt>
                <c:pt idx="12">
                  <c:v>3.039999999999999</c:v>
                </c:pt>
                <c:pt idx="13">
                  <c:v>2.959999999999999</c:v>
                </c:pt>
                <c:pt idx="14">
                  <c:v>2.879999999999999</c:v>
                </c:pt>
                <c:pt idx="15">
                  <c:v>2.799999999999999</c:v>
                </c:pt>
                <c:pt idx="16">
                  <c:v>2.719999999999999</c:v>
                </c:pt>
                <c:pt idx="17">
                  <c:v>2.6399999999999992</c:v>
                </c:pt>
                <c:pt idx="18">
                  <c:v>2.559999999999999</c:v>
                </c:pt>
                <c:pt idx="19">
                  <c:v>2.479999999999999</c:v>
                </c:pt>
                <c:pt idx="20">
                  <c:v>2.3999999999999995</c:v>
                </c:pt>
                <c:pt idx="21">
                  <c:v>2.3199999999999994</c:v>
                </c:pt>
                <c:pt idx="22">
                  <c:v>2.2399999999999993</c:v>
                </c:pt>
                <c:pt idx="23">
                  <c:v>2.1599999999999993</c:v>
                </c:pt>
                <c:pt idx="24">
                  <c:v>2.079999999999999</c:v>
                </c:pt>
                <c:pt idx="25">
                  <c:v>1.9999999999999991</c:v>
                </c:pt>
                <c:pt idx="26">
                  <c:v>1.919999999999999</c:v>
                </c:pt>
                <c:pt idx="27">
                  <c:v>1.839999999999999</c:v>
                </c:pt>
                <c:pt idx="28">
                  <c:v>1.7599999999999993</c:v>
                </c:pt>
                <c:pt idx="29">
                  <c:v>1.6799999999999993</c:v>
                </c:pt>
                <c:pt idx="30">
                  <c:v>1.5999999999999992</c:v>
                </c:pt>
                <c:pt idx="31">
                  <c:v>1.5199999999999991</c:v>
                </c:pt>
                <c:pt idx="32">
                  <c:v>1.439999999999999</c:v>
                </c:pt>
                <c:pt idx="33">
                  <c:v>1.359999999999999</c:v>
                </c:pt>
                <c:pt idx="34">
                  <c:v>1.2799999999999994</c:v>
                </c:pt>
                <c:pt idx="35">
                  <c:v>1.1999999999999993</c:v>
                </c:pt>
                <c:pt idx="36">
                  <c:v>1.1199999999999992</c:v>
                </c:pt>
                <c:pt idx="37">
                  <c:v>1.0399999999999991</c:v>
                </c:pt>
                <c:pt idx="38">
                  <c:v>0.9599999999999991</c:v>
                </c:pt>
                <c:pt idx="39">
                  <c:v>0.879999999999999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Graph!$G$23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Graph!$G$24:$G$63</c:f>
              <c:numCache>
                <c:ptCount val="40"/>
                <c:pt idx="0">
                  <c:v>3.8599999999999994</c:v>
                </c:pt>
                <c:pt idx="1">
                  <c:v>3.7799999999999994</c:v>
                </c:pt>
                <c:pt idx="2">
                  <c:v>3.6999999999999993</c:v>
                </c:pt>
                <c:pt idx="3">
                  <c:v>3.6199999999999997</c:v>
                </c:pt>
                <c:pt idx="4">
                  <c:v>3.5399999999999996</c:v>
                </c:pt>
                <c:pt idx="5">
                  <c:v>3.4599999999999995</c:v>
                </c:pt>
                <c:pt idx="6">
                  <c:v>3.3799999999999994</c:v>
                </c:pt>
                <c:pt idx="7">
                  <c:v>3.2999999999999994</c:v>
                </c:pt>
                <c:pt idx="8">
                  <c:v>3.2199999999999998</c:v>
                </c:pt>
                <c:pt idx="9">
                  <c:v>3.1399999999999997</c:v>
                </c:pt>
                <c:pt idx="10">
                  <c:v>3.0599999999999996</c:v>
                </c:pt>
                <c:pt idx="11">
                  <c:v>2.9799999999999995</c:v>
                </c:pt>
                <c:pt idx="12">
                  <c:v>2.8999999999999995</c:v>
                </c:pt>
                <c:pt idx="13">
                  <c:v>2.8199999999999994</c:v>
                </c:pt>
                <c:pt idx="14">
                  <c:v>2.7399999999999993</c:v>
                </c:pt>
                <c:pt idx="15">
                  <c:v>2.6599999999999993</c:v>
                </c:pt>
                <c:pt idx="16">
                  <c:v>2.579999999999999</c:v>
                </c:pt>
                <c:pt idx="17">
                  <c:v>2.4999999999999996</c:v>
                </c:pt>
                <c:pt idx="18">
                  <c:v>2.4199999999999995</c:v>
                </c:pt>
                <c:pt idx="19">
                  <c:v>2.3399999999999994</c:v>
                </c:pt>
                <c:pt idx="20">
                  <c:v>2.26</c:v>
                </c:pt>
                <c:pt idx="21">
                  <c:v>2.1799999999999997</c:v>
                </c:pt>
                <c:pt idx="22">
                  <c:v>2.0999999999999996</c:v>
                </c:pt>
                <c:pt idx="23">
                  <c:v>2.0199999999999996</c:v>
                </c:pt>
                <c:pt idx="24">
                  <c:v>1.9399999999999995</c:v>
                </c:pt>
                <c:pt idx="25">
                  <c:v>1.8599999999999994</c:v>
                </c:pt>
                <c:pt idx="26">
                  <c:v>1.7799999999999994</c:v>
                </c:pt>
                <c:pt idx="27">
                  <c:v>1.6999999999999993</c:v>
                </c:pt>
                <c:pt idx="28">
                  <c:v>1.6199999999999997</c:v>
                </c:pt>
                <c:pt idx="29">
                  <c:v>1.5399999999999996</c:v>
                </c:pt>
                <c:pt idx="30">
                  <c:v>1.4599999999999995</c:v>
                </c:pt>
                <c:pt idx="31">
                  <c:v>1.3799999999999994</c:v>
                </c:pt>
                <c:pt idx="32">
                  <c:v>1.2999999999999994</c:v>
                </c:pt>
                <c:pt idx="33">
                  <c:v>1.2199999999999993</c:v>
                </c:pt>
                <c:pt idx="34">
                  <c:v>1.1399999999999997</c:v>
                </c:pt>
                <c:pt idx="35">
                  <c:v>1.0599999999999996</c:v>
                </c:pt>
                <c:pt idx="36">
                  <c:v>0.9799999999999995</c:v>
                </c:pt>
                <c:pt idx="37">
                  <c:v>0.8999999999999995</c:v>
                </c:pt>
                <c:pt idx="38">
                  <c:v>0.8199999999999994</c:v>
                </c:pt>
                <c:pt idx="39">
                  <c:v>0.7399999999999993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Graph!$H$23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Graph!$H$24:$H$63</c:f>
              <c:numCache>
                <c:ptCount val="40"/>
                <c:pt idx="0">
                  <c:v>3.7199999999999998</c:v>
                </c:pt>
                <c:pt idx="1">
                  <c:v>3.6399999999999997</c:v>
                </c:pt>
                <c:pt idx="2">
                  <c:v>3.5599999999999996</c:v>
                </c:pt>
                <c:pt idx="3">
                  <c:v>3.48</c:v>
                </c:pt>
                <c:pt idx="4">
                  <c:v>3.4</c:v>
                </c:pt>
                <c:pt idx="5">
                  <c:v>3.32</c:v>
                </c:pt>
                <c:pt idx="6">
                  <c:v>3.2399999999999998</c:v>
                </c:pt>
                <c:pt idx="7">
                  <c:v>3.1599999999999997</c:v>
                </c:pt>
                <c:pt idx="8">
                  <c:v>3.08</c:v>
                </c:pt>
                <c:pt idx="9">
                  <c:v>3</c:v>
                </c:pt>
                <c:pt idx="10">
                  <c:v>2.92</c:v>
                </c:pt>
                <c:pt idx="11">
                  <c:v>2.84</c:v>
                </c:pt>
                <c:pt idx="12">
                  <c:v>2.76</c:v>
                </c:pt>
                <c:pt idx="13">
                  <c:v>2.6799999999999997</c:v>
                </c:pt>
                <c:pt idx="14">
                  <c:v>2.5999999999999996</c:v>
                </c:pt>
                <c:pt idx="15">
                  <c:v>2.5199999999999996</c:v>
                </c:pt>
                <c:pt idx="16">
                  <c:v>2.4399999999999995</c:v>
                </c:pt>
                <c:pt idx="17">
                  <c:v>2.36</c:v>
                </c:pt>
                <c:pt idx="18">
                  <c:v>2.28</c:v>
                </c:pt>
                <c:pt idx="19">
                  <c:v>2.1999999999999997</c:v>
                </c:pt>
                <c:pt idx="20">
                  <c:v>2.12</c:v>
                </c:pt>
                <c:pt idx="21">
                  <c:v>2.04</c:v>
                </c:pt>
                <c:pt idx="22">
                  <c:v>1.9599999999999997</c:v>
                </c:pt>
                <c:pt idx="23">
                  <c:v>1.88</c:v>
                </c:pt>
                <c:pt idx="24">
                  <c:v>1.7999999999999998</c:v>
                </c:pt>
                <c:pt idx="25">
                  <c:v>1.7199999999999998</c:v>
                </c:pt>
                <c:pt idx="26">
                  <c:v>1.6399999999999997</c:v>
                </c:pt>
                <c:pt idx="27">
                  <c:v>1.5599999999999996</c:v>
                </c:pt>
                <c:pt idx="28">
                  <c:v>1.48</c:v>
                </c:pt>
                <c:pt idx="29">
                  <c:v>1.4</c:v>
                </c:pt>
                <c:pt idx="30">
                  <c:v>1.3199999999999998</c:v>
                </c:pt>
                <c:pt idx="31">
                  <c:v>1.2399999999999998</c:v>
                </c:pt>
                <c:pt idx="32">
                  <c:v>1.1599999999999997</c:v>
                </c:pt>
                <c:pt idx="33">
                  <c:v>1.0799999999999996</c:v>
                </c:pt>
                <c:pt idx="34">
                  <c:v>1</c:v>
                </c:pt>
                <c:pt idx="35">
                  <c:v>0.9199999999999999</c:v>
                </c:pt>
                <c:pt idx="36">
                  <c:v>0.8399999999999999</c:v>
                </c:pt>
                <c:pt idx="37">
                  <c:v>0.7599999999999998</c:v>
                </c:pt>
                <c:pt idx="38">
                  <c:v>0.6799999999999997</c:v>
                </c:pt>
                <c:pt idx="39">
                  <c:v>0.5999999999999996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Graph!$I$23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Graph!$I$24:$I$63</c:f>
              <c:numCache>
                <c:ptCount val="40"/>
                <c:pt idx="0">
                  <c:v>3.5799999999999996</c:v>
                </c:pt>
                <c:pt idx="1">
                  <c:v>3.4999999999999996</c:v>
                </c:pt>
                <c:pt idx="2">
                  <c:v>3.42</c:v>
                </c:pt>
                <c:pt idx="3">
                  <c:v>3.34</c:v>
                </c:pt>
                <c:pt idx="4">
                  <c:v>3.26</c:v>
                </c:pt>
                <c:pt idx="5">
                  <c:v>3.1799999999999997</c:v>
                </c:pt>
                <c:pt idx="6">
                  <c:v>3.0999999999999996</c:v>
                </c:pt>
                <c:pt idx="7">
                  <c:v>3.0199999999999996</c:v>
                </c:pt>
                <c:pt idx="8">
                  <c:v>2.9399999999999995</c:v>
                </c:pt>
                <c:pt idx="9">
                  <c:v>2.8599999999999994</c:v>
                </c:pt>
                <c:pt idx="10">
                  <c:v>2.78</c:v>
                </c:pt>
                <c:pt idx="11">
                  <c:v>2.6999999999999997</c:v>
                </c:pt>
                <c:pt idx="12">
                  <c:v>2.6199999999999997</c:v>
                </c:pt>
                <c:pt idx="13">
                  <c:v>2.5399999999999996</c:v>
                </c:pt>
                <c:pt idx="14">
                  <c:v>2.46</c:v>
                </c:pt>
                <c:pt idx="15">
                  <c:v>2.38</c:v>
                </c:pt>
                <c:pt idx="16">
                  <c:v>2.3</c:v>
                </c:pt>
                <c:pt idx="17">
                  <c:v>2.2199999999999998</c:v>
                </c:pt>
                <c:pt idx="18">
                  <c:v>2.1399999999999997</c:v>
                </c:pt>
                <c:pt idx="19">
                  <c:v>2.0599999999999996</c:v>
                </c:pt>
                <c:pt idx="20">
                  <c:v>1.9799999999999998</c:v>
                </c:pt>
                <c:pt idx="21">
                  <c:v>1.8999999999999997</c:v>
                </c:pt>
                <c:pt idx="22">
                  <c:v>1.8199999999999996</c:v>
                </c:pt>
                <c:pt idx="23">
                  <c:v>1.7399999999999998</c:v>
                </c:pt>
                <c:pt idx="24">
                  <c:v>1.6599999999999997</c:v>
                </c:pt>
                <c:pt idx="25">
                  <c:v>1.5799999999999996</c:v>
                </c:pt>
                <c:pt idx="26">
                  <c:v>1.4999999999999996</c:v>
                </c:pt>
                <c:pt idx="27">
                  <c:v>1.4199999999999995</c:v>
                </c:pt>
                <c:pt idx="28">
                  <c:v>1.3399999999999999</c:v>
                </c:pt>
                <c:pt idx="29">
                  <c:v>1.2599999999999998</c:v>
                </c:pt>
                <c:pt idx="30">
                  <c:v>1.1799999999999997</c:v>
                </c:pt>
                <c:pt idx="31">
                  <c:v>1.0999999999999996</c:v>
                </c:pt>
                <c:pt idx="32">
                  <c:v>1.0199999999999996</c:v>
                </c:pt>
                <c:pt idx="33">
                  <c:v>0.9399999999999995</c:v>
                </c:pt>
                <c:pt idx="34">
                  <c:v>0.8599999999999999</c:v>
                </c:pt>
                <c:pt idx="35">
                  <c:v>0.7799999999999998</c:v>
                </c:pt>
                <c:pt idx="36">
                  <c:v>0.6999999999999997</c:v>
                </c:pt>
                <c:pt idx="37">
                  <c:v>0.6199999999999997</c:v>
                </c:pt>
                <c:pt idx="38">
                  <c:v>0.5399999999999996</c:v>
                </c:pt>
                <c:pt idx="39">
                  <c:v>0.4599999999999995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Graph!$J$23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Graph!$J$24:$J$63</c:f>
              <c:numCache>
                <c:ptCount val="40"/>
                <c:pt idx="0">
                  <c:v>3.4400000000000004</c:v>
                </c:pt>
                <c:pt idx="1">
                  <c:v>3.3600000000000003</c:v>
                </c:pt>
                <c:pt idx="2">
                  <c:v>3.2800000000000002</c:v>
                </c:pt>
                <c:pt idx="3">
                  <c:v>3.2000000000000006</c:v>
                </c:pt>
                <c:pt idx="4">
                  <c:v>3.1200000000000006</c:v>
                </c:pt>
                <c:pt idx="5">
                  <c:v>3.0400000000000005</c:v>
                </c:pt>
                <c:pt idx="6">
                  <c:v>2.9600000000000004</c:v>
                </c:pt>
                <c:pt idx="7">
                  <c:v>2.8800000000000003</c:v>
                </c:pt>
                <c:pt idx="8">
                  <c:v>2.8000000000000007</c:v>
                </c:pt>
                <c:pt idx="9">
                  <c:v>2.7200000000000006</c:v>
                </c:pt>
                <c:pt idx="10">
                  <c:v>2.6400000000000006</c:v>
                </c:pt>
                <c:pt idx="11">
                  <c:v>2.5600000000000005</c:v>
                </c:pt>
                <c:pt idx="12">
                  <c:v>2.4800000000000004</c:v>
                </c:pt>
                <c:pt idx="13">
                  <c:v>2.4000000000000004</c:v>
                </c:pt>
                <c:pt idx="14">
                  <c:v>2.3200000000000003</c:v>
                </c:pt>
                <c:pt idx="15">
                  <c:v>2.24</c:v>
                </c:pt>
                <c:pt idx="16">
                  <c:v>2.16</c:v>
                </c:pt>
                <c:pt idx="17">
                  <c:v>2.0800000000000005</c:v>
                </c:pt>
                <c:pt idx="18">
                  <c:v>2.0000000000000004</c:v>
                </c:pt>
                <c:pt idx="19">
                  <c:v>1.9200000000000004</c:v>
                </c:pt>
                <c:pt idx="20">
                  <c:v>1.8400000000000005</c:v>
                </c:pt>
                <c:pt idx="21">
                  <c:v>1.7600000000000005</c:v>
                </c:pt>
                <c:pt idx="22">
                  <c:v>1.6800000000000004</c:v>
                </c:pt>
                <c:pt idx="23">
                  <c:v>1.6000000000000005</c:v>
                </c:pt>
                <c:pt idx="24">
                  <c:v>1.5200000000000005</c:v>
                </c:pt>
                <c:pt idx="25">
                  <c:v>1.4400000000000004</c:v>
                </c:pt>
                <c:pt idx="26">
                  <c:v>1.3600000000000003</c:v>
                </c:pt>
                <c:pt idx="27">
                  <c:v>1.2800000000000002</c:v>
                </c:pt>
                <c:pt idx="28">
                  <c:v>1.2000000000000006</c:v>
                </c:pt>
                <c:pt idx="29">
                  <c:v>1.1200000000000006</c:v>
                </c:pt>
                <c:pt idx="30">
                  <c:v>1.0400000000000005</c:v>
                </c:pt>
                <c:pt idx="31">
                  <c:v>0.9600000000000004</c:v>
                </c:pt>
                <c:pt idx="32">
                  <c:v>0.8800000000000003</c:v>
                </c:pt>
                <c:pt idx="33">
                  <c:v>0.8000000000000003</c:v>
                </c:pt>
                <c:pt idx="34">
                  <c:v>0.7200000000000006</c:v>
                </c:pt>
                <c:pt idx="35">
                  <c:v>0.6400000000000006</c:v>
                </c:pt>
                <c:pt idx="36">
                  <c:v>0.5600000000000005</c:v>
                </c:pt>
                <c:pt idx="37">
                  <c:v>0.4800000000000004</c:v>
                </c:pt>
                <c:pt idx="38">
                  <c:v>0.40000000000000036</c:v>
                </c:pt>
                <c:pt idx="39">
                  <c:v>0.3200000000000003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Graph!$K$23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Graph!$K$24:$K$63</c:f>
              <c:numCache>
                <c:ptCount val="40"/>
                <c:pt idx="0">
                  <c:v>3.2999999999999994</c:v>
                </c:pt>
                <c:pt idx="1">
                  <c:v>3.2199999999999993</c:v>
                </c:pt>
                <c:pt idx="2">
                  <c:v>3.1399999999999997</c:v>
                </c:pt>
                <c:pt idx="3">
                  <c:v>3.0599999999999996</c:v>
                </c:pt>
                <c:pt idx="4">
                  <c:v>2.9799999999999995</c:v>
                </c:pt>
                <c:pt idx="5">
                  <c:v>2.8999999999999995</c:v>
                </c:pt>
                <c:pt idx="6">
                  <c:v>2.8199999999999994</c:v>
                </c:pt>
                <c:pt idx="7">
                  <c:v>2.7399999999999993</c:v>
                </c:pt>
                <c:pt idx="8">
                  <c:v>2.6599999999999993</c:v>
                </c:pt>
                <c:pt idx="9">
                  <c:v>2.579999999999999</c:v>
                </c:pt>
                <c:pt idx="10">
                  <c:v>2.4999999999999996</c:v>
                </c:pt>
                <c:pt idx="11">
                  <c:v>2.4199999999999995</c:v>
                </c:pt>
                <c:pt idx="12">
                  <c:v>2.3399999999999994</c:v>
                </c:pt>
                <c:pt idx="13">
                  <c:v>2.2599999999999993</c:v>
                </c:pt>
                <c:pt idx="14">
                  <c:v>2.1799999999999997</c:v>
                </c:pt>
                <c:pt idx="15">
                  <c:v>2.0999999999999996</c:v>
                </c:pt>
                <c:pt idx="16">
                  <c:v>2.0199999999999996</c:v>
                </c:pt>
                <c:pt idx="17">
                  <c:v>1.9399999999999995</c:v>
                </c:pt>
                <c:pt idx="18">
                  <c:v>1.8599999999999994</c:v>
                </c:pt>
                <c:pt idx="19">
                  <c:v>1.7799999999999994</c:v>
                </c:pt>
                <c:pt idx="20">
                  <c:v>1.6999999999999995</c:v>
                </c:pt>
                <c:pt idx="21">
                  <c:v>1.6199999999999994</c:v>
                </c:pt>
                <c:pt idx="22">
                  <c:v>1.5399999999999994</c:v>
                </c:pt>
                <c:pt idx="23">
                  <c:v>1.4599999999999995</c:v>
                </c:pt>
                <c:pt idx="24">
                  <c:v>1.3799999999999994</c:v>
                </c:pt>
                <c:pt idx="25">
                  <c:v>1.2999999999999994</c:v>
                </c:pt>
                <c:pt idx="26">
                  <c:v>1.2199999999999993</c:v>
                </c:pt>
                <c:pt idx="27">
                  <c:v>1.1399999999999992</c:v>
                </c:pt>
                <c:pt idx="28">
                  <c:v>1.0599999999999996</c:v>
                </c:pt>
                <c:pt idx="29">
                  <c:v>0.9799999999999995</c:v>
                </c:pt>
                <c:pt idx="30">
                  <c:v>0.8999999999999995</c:v>
                </c:pt>
                <c:pt idx="31">
                  <c:v>0.8199999999999994</c:v>
                </c:pt>
                <c:pt idx="32">
                  <c:v>0.7399999999999993</c:v>
                </c:pt>
                <c:pt idx="33">
                  <c:v>0.6599999999999993</c:v>
                </c:pt>
                <c:pt idx="34">
                  <c:v>0.5799999999999996</c:v>
                </c:pt>
                <c:pt idx="35">
                  <c:v>0.49999999999999956</c:v>
                </c:pt>
                <c:pt idx="36">
                  <c:v>0.4199999999999995</c:v>
                </c:pt>
                <c:pt idx="37">
                  <c:v>0.3399999999999994</c:v>
                </c:pt>
                <c:pt idx="38">
                  <c:v>0.25999999999999934</c:v>
                </c:pt>
                <c:pt idx="39">
                  <c:v>0.17999999999999927</c:v>
                </c:pt>
              </c:numCache>
            </c:numRef>
          </c:val>
          <c:smooth val="0"/>
        </c:ser>
        <c:axId val="20890505"/>
        <c:axId val="36047422"/>
      </c:lineChart>
      <c:catAx>
        <c:axId val="20890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Bus length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047422"/>
        <c:crossesAt val="0.1"/>
        <c:auto val="1"/>
        <c:lblOffset val="100"/>
        <c:noMultiLvlLbl val="0"/>
      </c:catAx>
      <c:valAx>
        <c:axId val="36047422"/>
        <c:scaling>
          <c:logBase val="10"/>
          <c:orientation val="minMax"/>
          <c:max val="1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Cmaster (nF)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in"/>
        <c:tickLblPos val="nextTo"/>
        <c:crossAx val="208905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475"/>
          <c:y val="0.0475"/>
          <c:w val="0.228"/>
          <c:h val="0.202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9525</xdr:rowOff>
    </xdr:from>
    <xdr:to>
      <xdr:col>10</xdr:col>
      <xdr:colOff>600075</xdr:colOff>
      <xdr:row>45</xdr:row>
      <xdr:rowOff>28575</xdr:rowOff>
    </xdr:to>
    <xdr:graphicFrame>
      <xdr:nvGraphicFramePr>
        <xdr:cNvPr id="1" name="Chart 2"/>
        <xdr:cNvGraphicFramePr/>
      </xdr:nvGraphicFramePr>
      <xdr:xfrm>
        <a:off x="228600" y="3248025"/>
        <a:ext cx="62674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133350</xdr:colOff>
      <xdr:row>21</xdr:row>
      <xdr:rowOff>28575</xdr:rowOff>
    </xdr:from>
    <xdr:to>
      <xdr:col>9</xdr:col>
      <xdr:colOff>323850</xdr:colOff>
      <xdr:row>22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200525" y="3267075"/>
          <a:ext cx="14097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Number of Slave Nodes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showGridLines="0" showRowColHeaders="0" tabSelected="1" showOutlineSymbols="0" workbookViewId="0" topLeftCell="A1">
      <selection activeCell="A18" sqref="A18"/>
    </sheetView>
  </sheetViews>
  <sheetFormatPr defaultColWidth="9.140625" defaultRowHeight="12.75"/>
  <cols>
    <col min="1" max="1" width="3.28125" style="1" customWidth="1"/>
    <col min="2" max="2" width="14.8515625" style="1" customWidth="1"/>
    <col min="3" max="3" width="7.00390625" style="1" customWidth="1"/>
    <col min="4" max="4" width="5.8515625" style="1" customWidth="1"/>
    <col min="5" max="5" width="51.421875" style="1" customWidth="1"/>
    <col min="6" max="16384" width="9.140625" style="1" customWidth="1"/>
  </cols>
  <sheetData>
    <row r="1" ht="13.5" thickBot="1"/>
    <row r="2" spans="2:4" ht="18.75" thickBot="1">
      <c r="B2" s="19" t="s">
        <v>0</v>
      </c>
      <c r="C2" s="20"/>
      <c r="D2" s="21"/>
    </row>
    <row r="3" spans="2:4" ht="18">
      <c r="B3" s="8"/>
      <c r="C3" s="8"/>
      <c r="D3" s="8"/>
    </row>
    <row r="4" spans="1:4" ht="18">
      <c r="A4" s="7">
        <v>1</v>
      </c>
      <c r="B4" s="9" t="s">
        <v>24</v>
      </c>
      <c r="C4" s="8"/>
      <c r="D4" s="8"/>
    </row>
    <row r="5" spans="2:4" ht="12.75" customHeight="1">
      <c r="B5" s="10" t="s">
        <v>23</v>
      </c>
      <c r="C5" s="8"/>
      <c r="D5" s="8"/>
    </row>
    <row r="6" spans="2:4" ht="12.75" customHeight="1">
      <c r="B6" s="10" t="s">
        <v>35</v>
      </c>
      <c r="C6" s="8"/>
      <c r="D6" s="8"/>
    </row>
    <row r="7" spans="2:4" ht="12.75" customHeight="1">
      <c r="B7" s="10"/>
      <c r="C7" s="8"/>
      <c r="D7" s="8"/>
    </row>
    <row r="8" spans="1:2" ht="15.75">
      <c r="A8" s="7">
        <v>2</v>
      </c>
      <c r="B8" s="7" t="s">
        <v>25</v>
      </c>
    </row>
    <row r="9" spans="1:2" ht="7.5" customHeight="1">
      <c r="A9" s="7"/>
      <c r="B9" s="7"/>
    </row>
    <row r="10" spans="2:5" ht="13.5" thickBot="1">
      <c r="B10" s="2" t="s">
        <v>13</v>
      </c>
      <c r="C10" s="2" t="s">
        <v>14</v>
      </c>
      <c r="D10" s="2" t="s">
        <v>15</v>
      </c>
      <c r="E10" s="2" t="s">
        <v>16</v>
      </c>
    </row>
    <row r="11" spans="2:5" ht="13.5" thickBot="1">
      <c r="B11" s="5" t="s">
        <v>1</v>
      </c>
      <c r="C11" s="17">
        <v>15</v>
      </c>
      <c r="D11" s="1" t="s">
        <v>2</v>
      </c>
      <c r="E11" s="1" t="s">
        <v>31</v>
      </c>
    </row>
    <row r="12" spans="2:3" ht="4.5" customHeight="1" thickBot="1">
      <c r="B12" s="5"/>
      <c r="C12" s="3"/>
    </row>
    <row r="13" spans="2:5" ht="13.5" thickBot="1">
      <c r="B13" s="5" t="s">
        <v>3</v>
      </c>
      <c r="C13" s="17">
        <v>100</v>
      </c>
      <c r="D13" s="1" t="s">
        <v>4</v>
      </c>
      <c r="E13" s="1" t="s">
        <v>30</v>
      </c>
    </row>
    <row r="14" ht="4.5" customHeight="1" thickBot="1">
      <c r="B14" s="5"/>
    </row>
    <row r="15" spans="2:5" ht="13.5" thickBot="1">
      <c r="B15" s="5" t="s">
        <v>5</v>
      </c>
      <c r="C15" s="17">
        <v>30</v>
      </c>
      <c r="D15" s="1" t="s">
        <v>6</v>
      </c>
      <c r="E15" s="1" t="s">
        <v>33</v>
      </c>
    </row>
    <row r="16" ht="4.5" customHeight="1" thickBot="1">
      <c r="B16" s="5"/>
    </row>
    <row r="17" spans="2:5" ht="13.5" thickBot="1">
      <c r="B17" s="5" t="s">
        <v>7</v>
      </c>
      <c r="C17" s="17">
        <v>5</v>
      </c>
      <c r="E17" s="1" t="s">
        <v>8</v>
      </c>
    </row>
    <row r="18" ht="4.5" customHeight="1" thickBot="1">
      <c r="B18" s="5"/>
    </row>
    <row r="19" spans="2:5" ht="13.5" thickBot="1">
      <c r="B19" s="5" t="s">
        <v>9</v>
      </c>
      <c r="C19" s="17">
        <v>220</v>
      </c>
      <c r="D19" s="1" t="s">
        <v>10</v>
      </c>
      <c r="E19" s="1" t="s">
        <v>29</v>
      </c>
    </row>
    <row r="20" ht="4.5" customHeight="1" thickBot="1">
      <c r="B20" s="5"/>
    </row>
    <row r="21" spans="2:5" ht="13.5" thickBot="1">
      <c r="B21" s="5" t="s">
        <v>22</v>
      </c>
      <c r="C21" s="17">
        <v>1</v>
      </c>
      <c r="D21" s="1" t="s">
        <v>6</v>
      </c>
      <c r="E21" s="1" t="s">
        <v>28</v>
      </c>
    </row>
    <row r="22" ht="3.75" customHeight="1" thickBot="1">
      <c r="B22" s="5"/>
    </row>
    <row r="23" spans="2:5" ht="16.5" thickBot="1">
      <c r="B23" s="6" t="s">
        <v>11</v>
      </c>
      <c r="C23" s="17">
        <v>4.5</v>
      </c>
      <c r="D23" s="4" t="s">
        <v>12</v>
      </c>
      <c r="E23" s="1" t="s">
        <v>27</v>
      </c>
    </row>
    <row r="25" spans="1:2" ht="15.75">
      <c r="A25" s="7">
        <v>3</v>
      </c>
      <c r="B25" s="7" t="s">
        <v>26</v>
      </c>
    </row>
    <row r="26" ht="7.5" customHeight="1" thickBot="1"/>
    <row r="27" spans="2:4" ht="13.5" thickBot="1">
      <c r="B27" s="1" t="s">
        <v>17</v>
      </c>
      <c r="C27" s="11">
        <f>(C31-C29)/1000</f>
        <v>2.65</v>
      </c>
      <c r="D27" s="12" t="s">
        <v>21</v>
      </c>
    </row>
    <row r="29" spans="2:3" ht="12.75" hidden="1">
      <c r="B29" s="1" t="s">
        <v>19</v>
      </c>
      <c r="C29" s="1">
        <f>(C11*C13)+(C17*C19)</f>
        <v>2600</v>
      </c>
    </row>
    <row r="30" spans="2:3" ht="12.75" hidden="1">
      <c r="B30" s="1" t="s">
        <v>20</v>
      </c>
      <c r="C30" s="1">
        <f>1/(1/C21+C17*1/C15)</f>
        <v>0.8571428571428571</v>
      </c>
    </row>
    <row r="31" spans="2:3" ht="12.75" hidden="1">
      <c r="B31" s="1" t="s">
        <v>18</v>
      </c>
      <c r="C31" s="1">
        <f>1000*C23/C30</f>
        <v>5250</v>
      </c>
    </row>
    <row r="32" spans="1:2" ht="15.75">
      <c r="A32" s="7">
        <v>4</v>
      </c>
      <c r="B32" s="7" t="s">
        <v>32</v>
      </c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</sheetData>
  <sheetProtection sheet="1" objects="1" scenarios="1"/>
  <mergeCells count="1">
    <mergeCell ref="B2:D2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Visio.Drawing.6" shapeId="9164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K63"/>
  <sheetViews>
    <sheetView showGridLines="0" showRowColHeaders="0" showOutlineSymbols="0" workbookViewId="0" topLeftCell="A1">
      <selection activeCell="K13" sqref="K13"/>
    </sheetView>
  </sheetViews>
  <sheetFormatPr defaultColWidth="9.140625" defaultRowHeight="12.75"/>
  <cols>
    <col min="1" max="1" width="3.28125" style="1" customWidth="1"/>
    <col min="2" max="2" width="14.8515625" style="1" customWidth="1"/>
    <col min="3" max="3" width="9.140625" style="1" customWidth="1"/>
    <col min="4" max="4" width="6.28125" style="1" customWidth="1"/>
    <col min="5" max="16384" width="9.140625" style="1" customWidth="1"/>
  </cols>
  <sheetData>
    <row r="1" ht="13.5" thickBot="1"/>
    <row r="2" spans="2:4" ht="18.75" thickBot="1">
      <c r="B2" s="19" t="s">
        <v>36</v>
      </c>
      <c r="C2" s="20"/>
      <c r="D2" s="21"/>
    </row>
    <row r="3" spans="2:4" ht="18">
      <c r="B3" s="8"/>
      <c r="C3" s="8"/>
      <c r="D3" s="8"/>
    </row>
    <row r="4" spans="1:4" ht="18">
      <c r="A4" s="7">
        <v>1</v>
      </c>
      <c r="B4" s="9" t="s">
        <v>24</v>
      </c>
      <c r="C4" s="8"/>
      <c r="D4" s="8"/>
    </row>
    <row r="5" spans="2:4" ht="12.75" customHeight="1">
      <c r="B5" s="10" t="s">
        <v>37</v>
      </c>
      <c r="C5" s="8"/>
      <c r="D5" s="8"/>
    </row>
    <row r="6" spans="2:4" ht="12.75" customHeight="1">
      <c r="B6" s="10" t="s">
        <v>35</v>
      </c>
      <c r="C6" s="8"/>
      <c r="D6" s="8"/>
    </row>
    <row r="7" spans="2:4" ht="12.75" customHeight="1">
      <c r="B7" s="10"/>
      <c r="C7" s="8"/>
      <c r="D7" s="8"/>
    </row>
    <row r="8" spans="1:2" ht="15.75">
      <c r="A8" s="7">
        <v>2</v>
      </c>
      <c r="B8" s="7" t="s">
        <v>25</v>
      </c>
    </row>
    <row r="9" spans="1:2" ht="7.5" customHeight="1">
      <c r="A9" s="7"/>
      <c r="B9" s="7"/>
    </row>
    <row r="10" spans="2:5" ht="13.5" thickBot="1">
      <c r="B10" s="2" t="s">
        <v>34</v>
      </c>
      <c r="C10" s="2" t="s">
        <v>14</v>
      </c>
      <c r="D10" s="2" t="s">
        <v>15</v>
      </c>
      <c r="E10" s="2" t="s">
        <v>16</v>
      </c>
    </row>
    <row r="11" spans="2:5" ht="13.5" thickBot="1">
      <c r="B11" s="5" t="s">
        <v>3</v>
      </c>
      <c r="C11" s="17">
        <v>80</v>
      </c>
      <c r="D11" s="1" t="s">
        <v>4</v>
      </c>
      <c r="E11" s="1" t="s">
        <v>38</v>
      </c>
    </row>
    <row r="12" ht="4.5" customHeight="1" thickBot="1">
      <c r="B12" s="5"/>
    </row>
    <row r="13" spans="2:5" ht="13.5" thickBot="1">
      <c r="B13" s="5" t="s">
        <v>5</v>
      </c>
      <c r="C13" s="17">
        <v>30</v>
      </c>
      <c r="D13" s="1" t="s">
        <v>6</v>
      </c>
      <c r="E13" s="1" t="s">
        <v>33</v>
      </c>
    </row>
    <row r="14" ht="4.5" customHeight="1" thickBot="1">
      <c r="B14" s="5"/>
    </row>
    <row r="15" spans="2:5" s="15" customFormat="1" ht="13.5" thickBot="1">
      <c r="B15" s="16" t="s">
        <v>9</v>
      </c>
      <c r="C15" s="18">
        <v>220</v>
      </c>
      <c r="D15" s="15" t="s">
        <v>10</v>
      </c>
      <c r="E15" s="15" t="s">
        <v>29</v>
      </c>
    </row>
    <row r="16" s="15" customFormat="1" ht="4.5" customHeight="1" thickBot="1">
      <c r="B16" s="16"/>
    </row>
    <row r="17" spans="2:5" ht="13.5" thickBot="1">
      <c r="B17" s="5" t="s">
        <v>22</v>
      </c>
      <c r="C17" s="17">
        <v>1</v>
      </c>
      <c r="D17" s="1" t="s">
        <v>6</v>
      </c>
      <c r="E17" s="1" t="s">
        <v>28</v>
      </c>
    </row>
    <row r="18" ht="4.5" customHeight="1" thickBot="1">
      <c r="B18" s="5"/>
    </row>
    <row r="19" spans="2:5" ht="16.5" thickBot="1">
      <c r="B19" s="6" t="s">
        <v>11</v>
      </c>
      <c r="C19" s="17">
        <v>4.5</v>
      </c>
      <c r="D19" s="4" t="s">
        <v>12</v>
      </c>
      <c r="E19" s="1" t="s">
        <v>27</v>
      </c>
    </row>
    <row r="20" spans="2:4" ht="7.5" customHeight="1">
      <c r="B20" s="6"/>
      <c r="C20" s="3"/>
      <c r="D20" s="4"/>
    </row>
    <row r="21" spans="1:2" ht="15.75">
      <c r="A21" s="7">
        <v>3</v>
      </c>
      <c r="B21" s="7" t="s">
        <v>39</v>
      </c>
    </row>
    <row r="22" spans="2:11" ht="12.75">
      <c r="B22" s="13"/>
      <c r="C22" s="13" t="s">
        <v>7</v>
      </c>
      <c r="D22" s="13"/>
      <c r="E22" s="13"/>
      <c r="F22" s="13"/>
      <c r="G22" s="13"/>
      <c r="H22" s="13"/>
      <c r="I22" s="13"/>
      <c r="J22" s="13"/>
      <c r="K22" s="13"/>
    </row>
    <row r="23" spans="2:11" ht="12.75">
      <c r="B23" s="14" t="s">
        <v>1</v>
      </c>
      <c r="C23" s="13">
        <v>1</v>
      </c>
      <c r="D23" s="13">
        <v>2</v>
      </c>
      <c r="E23" s="13">
        <v>4</v>
      </c>
      <c r="F23" s="13">
        <v>6</v>
      </c>
      <c r="G23" s="13">
        <v>8</v>
      </c>
      <c r="H23" s="13">
        <v>10</v>
      </c>
      <c r="I23" s="13">
        <v>12</v>
      </c>
      <c r="J23" s="13">
        <v>14</v>
      </c>
      <c r="K23" s="13">
        <v>16</v>
      </c>
    </row>
    <row r="24" spans="2:11" ht="12.75">
      <c r="B24" s="13">
        <v>1</v>
      </c>
      <c r="C24" s="13">
        <f aca="true" t="shared" si="0" ref="C24:C54">$C$19*(1/$C$17+C$23*1/$C$13)-C$23*$C$15/1000-$B24*$C$11/1000</f>
        <v>4.3500000000000005</v>
      </c>
      <c r="D24" s="13">
        <f aca="true" t="shared" si="1" ref="D24:K33">$C$19*(1/$C$17+D$23*1/$C$13)-D$23*$C$15/1000-$B24*$C$11/1000</f>
        <v>4.279999999999999</v>
      </c>
      <c r="E24" s="13">
        <f t="shared" si="1"/>
        <v>4.14</v>
      </c>
      <c r="F24" s="13">
        <f t="shared" si="1"/>
        <v>3.999999999999999</v>
      </c>
      <c r="G24" s="13">
        <f t="shared" si="1"/>
        <v>3.8599999999999994</v>
      </c>
      <c r="H24" s="13">
        <f t="shared" si="1"/>
        <v>3.7199999999999998</v>
      </c>
      <c r="I24" s="13">
        <f t="shared" si="1"/>
        <v>3.5799999999999996</v>
      </c>
      <c r="J24" s="13">
        <f t="shared" si="1"/>
        <v>3.4400000000000004</v>
      </c>
      <c r="K24" s="13">
        <f t="shared" si="1"/>
        <v>3.2999999999999994</v>
      </c>
    </row>
    <row r="25" spans="2:11" ht="12.75">
      <c r="B25" s="13">
        <v>2</v>
      </c>
      <c r="C25" s="13">
        <f t="shared" si="0"/>
        <v>4.2700000000000005</v>
      </c>
      <c r="D25" s="13">
        <f t="shared" si="1"/>
        <v>4.199999999999999</v>
      </c>
      <c r="E25" s="13">
        <f t="shared" si="1"/>
        <v>4.06</v>
      </c>
      <c r="F25" s="13">
        <f t="shared" si="1"/>
        <v>3.919999999999999</v>
      </c>
      <c r="G25" s="13">
        <f t="shared" si="1"/>
        <v>3.7799999999999994</v>
      </c>
      <c r="H25" s="13">
        <f t="shared" si="1"/>
        <v>3.6399999999999997</v>
      </c>
      <c r="I25" s="13">
        <f t="shared" si="1"/>
        <v>3.4999999999999996</v>
      </c>
      <c r="J25" s="13">
        <f t="shared" si="1"/>
        <v>3.3600000000000003</v>
      </c>
      <c r="K25" s="13">
        <f t="shared" si="1"/>
        <v>3.2199999999999993</v>
      </c>
    </row>
    <row r="26" spans="2:11" ht="12.75">
      <c r="B26" s="13">
        <v>3</v>
      </c>
      <c r="C26" s="13">
        <f t="shared" si="0"/>
        <v>4.19</v>
      </c>
      <c r="D26" s="13">
        <f t="shared" si="1"/>
        <v>4.119999999999999</v>
      </c>
      <c r="E26" s="13">
        <f t="shared" si="1"/>
        <v>3.9799999999999995</v>
      </c>
      <c r="F26" s="13">
        <f t="shared" si="1"/>
        <v>3.839999999999999</v>
      </c>
      <c r="G26" s="13">
        <f t="shared" si="1"/>
        <v>3.6999999999999993</v>
      </c>
      <c r="H26" s="13">
        <f t="shared" si="1"/>
        <v>3.5599999999999996</v>
      </c>
      <c r="I26" s="13">
        <f t="shared" si="1"/>
        <v>3.42</v>
      </c>
      <c r="J26" s="13">
        <f t="shared" si="1"/>
        <v>3.2800000000000002</v>
      </c>
      <c r="K26" s="13">
        <f t="shared" si="1"/>
        <v>3.1399999999999997</v>
      </c>
    </row>
    <row r="27" spans="2:11" ht="12.75">
      <c r="B27" s="13">
        <v>4</v>
      </c>
      <c r="C27" s="13">
        <f t="shared" si="0"/>
        <v>4.11</v>
      </c>
      <c r="D27" s="13">
        <f t="shared" si="1"/>
        <v>4.039999999999999</v>
      </c>
      <c r="E27" s="13">
        <f t="shared" si="1"/>
        <v>3.9</v>
      </c>
      <c r="F27" s="13">
        <f t="shared" si="1"/>
        <v>3.7599999999999993</v>
      </c>
      <c r="G27" s="13">
        <f t="shared" si="1"/>
        <v>3.6199999999999997</v>
      </c>
      <c r="H27" s="13">
        <f t="shared" si="1"/>
        <v>3.48</v>
      </c>
      <c r="I27" s="13">
        <f t="shared" si="1"/>
        <v>3.34</v>
      </c>
      <c r="J27" s="13">
        <f t="shared" si="1"/>
        <v>3.2000000000000006</v>
      </c>
      <c r="K27" s="13">
        <f t="shared" si="1"/>
        <v>3.0599999999999996</v>
      </c>
    </row>
    <row r="28" spans="2:11" ht="12.75">
      <c r="B28" s="13">
        <v>5</v>
      </c>
      <c r="C28" s="13">
        <f t="shared" si="0"/>
        <v>4.03</v>
      </c>
      <c r="D28" s="13">
        <f t="shared" si="1"/>
        <v>3.9599999999999995</v>
      </c>
      <c r="E28" s="13">
        <f t="shared" si="1"/>
        <v>3.82</v>
      </c>
      <c r="F28" s="13">
        <f t="shared" si="1"/>
        <v>3.6799999999999993</v>
      </c>
      <c r="G28" s="13">
        <f t="shared" si="1"/>
        <v>3.5399999999999996</v>
      </c>
      <c r="H28" s="13">
        <f t="shared" si="1"/>
        <v>3.4</v>
      </c>
      <c r="I28" s="13">
        <f t="shared" si="1"/>
        <v>3.26</v>
      </c>
      <c r="J28" s="13">
        <f t="shared" si="1"/>
        <v>3.1200000000000006</v>
      </c>
      <c r="K28" s="13">
        <f t="shared" si="1"/>
        <v>2.9799999999999995</v>
      </c>
    </row>
    <row r="29" spans="2:11" ht="12.75">
      <c r="B29" s="13">
        <v>6</v>
      </c>
      <c r="C29" s="13">
        <f t="shared" si="0"/>
        <v>3.9500000000000006</v>
      </c>
      <c r="D29" s="13">
        <f t="shared" si="1"/>
        <v>3.8799999999999994</v>
      </c>
      <c r="E29" s="13">
        <f t="shared" si="1"/>
        <v>3.7399999999999998</v>
      </c>
      <c r="F29" s="13">
        <f t="shared" si="1"/>
        <v>3.599999999999999</v>
      </c>
      <c r="G29" s="13">
        <f t="shared" si="1"/>
        <v>3.4599999999999995</v>
      </c>
      <c r="H29" s="13">
        <f t="shared" si="1"/>
        <v>3.32</v>
      </c>
      <c r="I29" s="13">
        <f t="shared" si="1"/>
        <v>3.1799999999999997</v>
      </c>
      <c r="J29" s="13">
        <f t="shared" si="1"/>
        <v>3.0400000000000005</v>
      </c>
      <c r="K29" s="13">
        <f t="shared" si="1"/>
        <v>2.8999999999999995</v>
      </c>
    </row>
    <row r="30" spans="2:11" ht="12.75">
      <c r="B30" s="13">
        <v>7</v>
      </c>
      <c r="C30" s="13">
        <f t="shared" si="0"/>
        <v>3.8700000000000006</v>
      </c>
      <c r="D30" s="13">
        <f t="shared" si="1"/>
        <v>3.7999999999999994</v>
      </c>
      <c r="E30" s="13">
        <f t="shared" si="1"/>
        <v>3.6599999999999997</v>
      </c>
      <c r="F30" s="13">
        <f t="shared" si="1"/>
        <v>3.519999999999999</v>
      </c>
      <c r="G30" s="13">
        <f t="shared" si="1"/>
        <v>3.3799999999999994</v>
      </c>
      <c r="H30" s="13">
        <f t="shared" si="1"/>
        <v>3.2399999999999998</v>
      </c>
      <c r="I30" s="13">
        <f t="shared" si="1"/>
        <v>3.0999999999999996</v>
      </c>
      <c r="J30" s="13">
        <f t="shared" si="1"/>
        <v>2.9600000000000004</v>
      </c>
      <c r="K30" s="13">
        <f t="shared" si="1"/>
        <v>2.8199999999999994</v>
      </c>
    </row>
    <row r="31" spans="2:11" ht="12.75">
      <c r="B31" s="13">
        <v>8</v>
      </c>
      <c r="C31" s="13">
        <f t="shared" si="0"/>
        <v>3.7900000000000005</v>
      </c>
      <c r="D31" s="13">
        <f t="shared" si="1"/>
        <v>3.7199999999999993</v>
      </c>
      <c r="E31" s="13">
        <f t="shared" si="1"/>
        <v>3.5799999999999996</v>
      </c>
      <c r="F31" s="13">
        <f t="shared" si="1"/>
        <v>3.439999999999999</v>
      </c>
      <c r="G31" s="13">
        <f t="shared" si="1"/>
        <v>3.2999999999999994</v>
      </c>
      <c r="H31" s="13">
        <f t="shared" si="1"/>
        <v>3.1599999999999997</v>
      </c>
      <c r="I31" s="13">
        <f t="shared" si="1"/>
        <v>3.0199999999999996</v>
      </c>
      <c r="J31" s="13">
        <f t="shared" si="1"/>
        <v>2.8800000000000003</v>
      </c>
      <c r="K31" s="13">
        <f t="shared" si="1"/>
        <v>2.7399999999999993</v>
      </c>
    </row>
    <row r="32" spans="2:11" ht="12.75">
      <c r="B32" s="13">
        <v>9</v>
      </c>
      <c r="C32" s="13">
        <f t="shared" si="0"/>
        <v>3.710000000000001</v>
      </c>
      <c r="D32" s="13">
        <f t="shared" si="1"/>
        <v>3.6399999999999997</v>
      </c>
      <c r="E32" s="13">
        <f t="shared" si="1"/>
        <v>3.5</v>
      </c>
      <c r="F32" s="13">
        <f t="shared" si="1"/>
        <v>3.3599999999999994</v>
      </c>
      <c r="G32" s="13">
        <f t="shared" si="1"/>
        <v>3.2199999999999998</v>
      </c>
      <c r="H32" s="13">
        <f t="shared" si="1"/>
        <v>3.08</v>
      </c>
      <c r="I32" s="13">
        <f t="shared" si="1"/>
        <v>2.9399999999999995</v>
      </c>
      <c r="J32" s="13">
        <f t="shared" si="1"/>
        <v>2.8000000000000007</v>
      </c>
      <c r="K32" s="13">
        <f t="shared" si="1"/>
        <v>2.6599999999999993</v>
      </c>
    </row>
    <row r="33" spans="2:11" ht="12.75">
      <c r="B33" s="13">
        <v>10</v>
      </c>
      <c r="C33" s="13">
        <f t="shared" si="0"/>
        <v>3.630000000000001</v>
      </c>
      <c r="D33" s="13">
        <f t="shared" si="1"/>
        <v>3.5599999999999996</v>
      </c>
      <c r="E33" s="13">
        <f t="shared" si="1"/>
        <v>3.42</v>
      </c>
      <c r="F33" s="13">
        <f t="shared" si="1"/>
        <v>3.2799999999999994</v>
      </c>
      <c r="G33" s="13">
        <f t="shared" si="1"/>
        <v>3.1399999999999997</v>
      </c>
      <c r="H33" s="13">
        <f t="shared" si="1"/>
        <v>3</v>
      </c>
      <c r="I33" s="13">
        <f t="shared" si="1"/>
        <v>2.8599999999999994</v>
      </c>
      <c r="J33" s="13">
        <f t="shared" si="1"/>
        <v>2.7200000000000006</v>
      </c>
      <c r="K33" s="13">
        <f t="shared" si="1"/>
        <v>2.579999999999999</v>
      </c>
    </row>
    <row r="34" spans="2:11" ht="12.75">
      <c r="B34" s="13">
        <v>11</v>
      </c>
      <c r="C34" s="13">
        <f t="shared" si="0"/>
        <v>3.5500000000000007</v>
      </c>
      <c r="D34" s="13">
        <f aca="true" t="shared" si="2" ref="D34:K43">$C$19*(1/$C$17+D$23*1/$C$13)-D$23*$C$15/1000-$B34*$C$11/1000</f>
        <v>3.4799999999999995</v>
      </c>
      <c r="E34" s="13">
        <f t="shared" si="2"/>
        <v>3.34</v>
      </c>
      <c r="F34" s="13">
        <f t="shared" si="2"/>
        <v>3.1999999999999993</v>
      </c>
      <c r="G34" s="13">
        <f t="shared" si="2"/>
        <v>3.0599999999999996</v>
      </c>
      <c r="H34" s="13">
        <f t="shared" si="2"/>
        <v>2.92</v>
      </c>
      <c r="I34" s="13">
        <f t="shared" si="2"/>
        <v>2.78</v>
      </c>
      <c r="J34" s="13">
        <f t="shared" si="2"/>
        <v>2.6400000000000006</v>
      </c>
      <c r="K34" s="13">
        <f t="shared" si="2"/>
        <v>2.4999999999999996</v>
      </c>
    </row>
    <row r="35" spans="2:11" ht="12.75">
      <c r="B35" s="13">
        <v>12</v>
      </c>
      <c r="C35" s="13">
        <f t="shared" si="0"/>
        <v>3.4700000000000006</v>
      </c>
      <c r="D35" s="13">
        <f t="shared" si="2"/>
        <v>3.3999999999999995</v>
      </c>
      <c r="E35" s="13">
        <f t="shared" si="2"/>
        <v>3.26</v>
      </c>
      <c r="F35" s="13">
        <f t="shared" si="2"/>
        <v>3.119999999999999</v>
      </c>
      <c r="G35" s="13">
        <f t="shared" si="2"/>
        <v>2.9799999999999995</v>
      </c>
      <c r="H35" s="13">
        <f t="shared" si="2"/>
        <v>2.84</v>
      </c>
      <c r="I35" s="13">
        <f t="shared" si="2"/>
        <v>2.6999999999999997</v>
      </c>
      <c r="J35" s="13">
        <f t="shared" si="2"/>
        <v>2.5600000000000005</v>
      </c>
      <c r="K35" s="13">
        <f t="shared" si="2"/>
        <v>2.4199999999999995</v>
      </c>
    </row>
    <row r="36" spans="2:11" ht="12.75">
      <c r="B36" s="13">
        <v>13</v>
      </c>
      <c r="C36" s="13">
        <f t="shared" si="0"/>
        <v>3.3900000000000006</v>
      </c>
      <c r="D36" s="13">
        <f t="shared" si="2"/>
        <v>3.3199999999999994</v>
      </c>
      <c r="E36" s="13">
        <f t="shared" si="2"/>
        <v>3.1799999999999997</v>
      </c>
      <c r="F36" s="13">
        <f t="shared" si="2"/>
        <v>3.039999999999999</v>
      </c>
      <c r="G36" s="13">
        <f t="shared" si="2"/>
        <v>2.8999999999999995</v>
      </c>
      <c r="H36" s="13">
        <f t="shared" si="2"/>
        <v>2.76</v>
      </c>
      <c r="I36" s="13">
        <f t="shared" si="2"/>
        <v>2.6199999999999997</v>
      </c>
      <c r="J36" s="13">
        <f t="shared" si="2"/>
        <v>2.4800000000000004</v>
      </c>
      <c r="K36" s="13">
        <f t="shared" si="2"/>
        <v>2.3399999999999994</v>
      </c>
    </row>
    <row r="37" spans="2:11" ht="12.75">
      <c r="B37" s="13">
        <v>14</v>
      </c>
      <c r="C37" s="13">
        <f t="shared" si="0"/>
        <v>3.3100000000000005</v>
      </c>
      <c r="D37" s="13">
        <f t="shared" si="2"/>
        <v>3.2399999999999993</v>
      </c>
      <c r="E37" s="13">
        <f t="shared" si="2"/>
        <v>3.0999999999999996</v>
      </c>
      <c r="F37" s="13">
        <f t="shared" si="2"/>
        <v>2.959999999999999</v>
      </c>
      <c r="G37" s="13">
        <f t="shared" si="2"/>
        <v>2.8199999999999994</v>
      </c>
      <c r="H37" s="13">
        <f t="shared" si="2"/>
        <v>2.6799999999999997</v>
      </c>
      <c r="I37" s="13">
        <f t="shared" si="2"/>
        <v>2.5399999999999996</v>
      </c>
      <c r="J37" s="13">
        <f t="shared" si="2"/>
        <v>2.4000000000000004</v>
      </c>
      <c r="K37" s="13">
        <f t="shared" si="2"/>
        <v>2.2599999999999993</v>
      </c>
    </row>
    <row r="38" spans="2:11" ht="12.75">
      <c r="B38" s="13">
        <v>15</v>
      </c>
      <c r="C38" s="13">
        <f t="shared" si="0"/>
        <v>3.2300000000000004</v>
      </c>
      <c r="D38" s="13">
        <f t="shared" si="2"/>
        <v>3.1599999999999993</v>
      </c>
      <c r="E38" s="13">
        <f t="shared" si="2"/>
        <v>3.0199999999999996</v>
      </c>
      <c r="F38" s="13">
        <f t="shared" si="2"/>
        <v>2.879999999999999</v>
      </c>
      <c r="G38" s="13">
        <f t="shared" si="2"/>
        <v>2.7399999999999993</v>
      </c>
      <c r="H38" s="13">
        <f t="shared" si="2"/>
        <v>2.5999999999999996</v>
      </c>
      <c r="I38" s="13">
        <f t="shared" si="2"/>
        <v>2.46</v>
      </c>
      <c r="J38" s="13">
        <f t="shared" si="2"/>
        <v>2.3200000000000003</v>
      </c>
      <c r="K38" s="13">
        <f t="shared" si="2"/>
        <v>2.1799999999999997</v>
      </c>
    </row>
    <row r="39" spans="2:11" ht="12.75">
      <c r="B39" s="13">
        <v>16</v>
      </c>
      <c r="C39" s="13">
        <f t="shared" si="0"/>
        <v>3.1500000000000004</v>
      </c>
      <c r="D39" s="13">
        <f t="shared" si="2"/>
        <v>3.079999999999999</v>
      </c>
      <c r="E39" s="13">
        <f t="shared" si="2"/>
        <v>2.9399999999999995</v>
      </c>
      <c r="F39" s="13">
        <f t="shared" si="2"/>
        <v>2.799999999999999</v>
      </c>
      <c r="G39" s="13">
        <f t="shared" si="2"/>
        <v>2.6599999999999993</v>
      </c>
      <c r="H39" s="13">
        <f t="shared" si="2"/>
        <v>2.5199999999999996</v>
      </c>
      <c r="I39" s="13">
        <f t="shared" si="2"/>
        <v>2.38</v>
      </c>
      <c r="J39" s="13">
        <f t="shared" si="2"/>
        <v>2.24</v>
      </c>
      <c r="K39" s="13">
        <f t="shared" si="2"/>
        <v>2.0999999999999996</v>
      </c>
    </row>
    <row r="40" spans="2:11" ht="12.75">
      <c r="B40" s="13">
        <v>17</v>
      </c>
      <c r="C40" s="13">
        <f t="shared" si="0"/>
        <v>3.0700000000000003</v>
      </c>
      <c r="D40" s="13">
        <f t="shared" si="2"/>
        <v>2.999999999999999</v>
      </c>
      <c r="E40" s="13">
        <f t="shared" si="2"/>
        <v>2.8599999999999994</v>
      </c>
      <c r="F40" s="13">
        <f t="shared" si="2"/>
        <v>2.719999999999999</v>
      </c>
      <c r="G40" s="13">
        <f t="shared" si="2"/>
        <v>2.579999999999999</v>
      </c>
      <c r="H40" s="13">
        <f t="shared" si="2"/>
        <v>2.4399999999999995</v>
      </c>
      <c r="I40" s="13">
        <f t="shared" si="2"/>
        <v>2.3</v>
      </c>
      <c r="J40" s="13">
        <f t="shared" si="2"/>
        <v>2.16</v>
      </c>
      <c r="K40" s="13">
        <f t="shared" si="2"/>
        <v>2.0199999999999996</v>
      </c>
    </row>
    <row r="41" spans="2:11" ht="12.75">
      <c r="B41" s="13">
        <v>18</v>
      </c>
      <c r="C41" s="13">
        <f t="shared" si="0"/>
        <v>2.9900000000000007</v>
      </c>
      <c r="D41" s="13">
        <f t="shared" si="2"/>
        <v>2.9199999999999995</v>
      </c>
      <c r="E41" s="13">
        <f t="shared" si="2"/>
        <v>2.78</v>
      </c>
      <c r="F41" s="13">
        <f t="shared" si="2"/>
        <v>2.6399999999999992</v>
      </c>
      <c r="G41" s="13">
        <f t="shared" si="2"/>
        <v>2.4999999999999996</v>
      </c>
      <c r="H41" s="13">
        <f t="shared" si="2"/>
        <v>2.36</v>
      </c>
      <c r="I41" s="13">
        <f t="shared" si="2"/>
        <v>2.2199999999999998</v>
      </c>
      <c r="J41" s="13">
        <f t="shared" si="2"/>
        <v>2.0800000000000005</v>
      </c>
      <c r="K41" s="13">
        <f t="shared" si="2"/>
        <v>1.9399999999999995</v>
      </c>
    </row>
    <row r="42" spans="2:11" ht="12.75">
      <c r="B42" s="13">
        <v>19</v>
      </c>
      <c r="C42" s="13">
        <f t="shared" si="0"/>
        <v>2.9100000000000006</v>
      </c>
      <c r="D42" s="13">
        <f t="shared" si="2"/>
        <v>2.8399999999999994</v>
      </c>
      <c r="E42" s="13">
        <f t="shared" si="2"/>
        <v>2.6999999999999997</v>
      </c>
      <c r="F42" s="13">
        <f t="shared" si="2"/>
        <v>2.559999999999999</v>
      </c>
      <c r="G42" s="13">
        <f t="shared" si="2"/>
        <v>2.4199999999999995</v>
      </c>
      <c r="H42" s="13">
        <f t="shared" si="2"/>
        <v>2.28</v>
      </c>
      <c r="I42" s="13">
        <f t="shared" si="2"/>
        <v>2.1399999999999997</v>
      </c>
      <c r="J42" s="13">
        <f t="shared" si="2"/>
        <v>2.0000000000000004</v>
      </c>
      <c r="K42" s="13">
        <f t="shared" si="2"/>
        <v>1.8599999999999994</v>
      </c>
    </row>
    <row r="43" spans="2:11" ht="12.75">
      <c r="B43" s="13">
        <v>20</v>
      </c>
      <c r="C43" s="13">
        <f t="shared" si="0"/>
        <v>2.8300000000000005</v>
      </c>
      <c r="D43" s="13">
        <f t="shared" si="2"/>
        <v>2.7599999999999993</v>
      </c>
      <c r="E43" s="13">
        <f t="shared" si="2"/>
        <v>2.6199999999999997</v>
      </c>
      <c r="F43" s="13">
        <f t="shared" si="2"/>
        <v>2.479999999999999</v>
      </c>
      <c r="G43" s="13">
        <f t="shared" si="2"/>
        <v>2.3399999999999994</v>
      </c>
      <c r="H43" s="13">
        <f t="shared" si="2"/>
        <v>2.1999999999999997</v>
      </c>
      <c r="I43" s="13">
        <f t="shared" si="2"/>
        <v>2.0599999999999996</v>
      </c>
      <c r="J43" s="13">
        <f t="shared" si="2"/>
        <v>1.9200000000000004</v>
      </c>
      <c r="K43" s="13">
        <f t="shared" si="2"/>
        <v>1.7799999999999994</v>
      </c>
    </row>
    <row r="44" spans="2:11" ht="12.75">
      <c r="B44" s="13">
        <v>21</v>
      </c>
      <c r="C44" s="13">
        <f t="shared" si="0"/>
        <v>2.750000000000001</v>
      </c>
      <c r="D44" s="13">
        <f aca="true" t="shared" si="3" ref="D44:K53">$C$19*(1/$C$17+D$23*1/$C$13)-D$23*$C$15/1000-$B44*$C$11/1000</f>
        <v>2.6799999999999997</v>
      </c>
      <c r="E44" s="13">
        <f t="shared" si="3"/>
        <v>2.54</v>
      </c>
      <c r="F44" s="13">
        <f t="shared" si="3"/>
        <v>2.3999999999999995</v>
      </c>
      <c r="G44" s="13">
        <f t="shared" si="3"/>
        <v>2.26</v>
      </c>
      <c r="H44" s="13">
        <f t="shared" si="3"/>
        <v>2.12</v>
      </c>
      <c r="I44" s="13">
        <f t="shared" si="3"/>
        <v>1.9799999999999998</v>
      </c>
      <c r="J44" s="13">
        <f t="shared" si="3"/>
        <v>1.8400000000000005</v>
      </c>
      <c r="K44" s="13">
        <f t="shared" si="3"/>
        <v>1.6999999999999995</v>
      </c>
    </row>
    <row r="45" spans="2:11" ht="12.75">
      <c r="B45" s="13">
        <v>22</v>
      </c>
      <c r="C45" s="13">
        <f t="shared" si="0"/>
        <v>2.670000000000001</v>
      </c>
      <c r="D45" s="13">
        <f t="shared" si="3"/>
        <v>2.5999999999999996</v>
      </c>
      <c r="E45" s="13">
        <f t="shared" si="3"/>
        <v>2.46</v>
      </c>
      <c r="F45" s="13">
        <f t="shared" si="3"/>
        <v>2.3199999999999994</v>
      </c>
      <c r="G45" s="13">
        <f t="shared" si="3"/>
        <v>2.1799999999999997</v>
      </c>
      <c r="H45" s="13">
        <f t="shared" si="3"/>
        <v>2.04</v>
      </c>
      <c r="I45" s="13">
        <f t="shared" si="3"/>
        <v>1.8999999999999997</v>
      </c>
      <c r="J45" s="13">
        <f t="shared" si="3"/>
        <v>1.7600000000000005</v>
      </c>
      <c r="K45" s="13">
        <f t="shared" si="3"/>
        <v>1.6199999999999994</v>
      </c>
    </row>
    <row r="46" spans="2:11" ht="12.75">
      <c r="B46" s="13">
        <v>23</v>
      </c>
      <c r="C46" s="13">
        <f t="shared" si="0"/>
        <v>2.5900000000000007</v>
      </c>
      <c r="D46" s="13">
        <f t="shared" si="3"/>
        <v>2.5199999999999996</v>
      </c>
      <c r="E46" s="13">
        <f t="shared" si="3"/>
        <v>2.38</v>
      </c>
      <c r="F46" s="13">
        <f t="shared" si="3"/>
        <v>2.2399999999999993</v>
      </c>
      <c r="G46" s="13">
        <f t="shared" si="3"/>
        <v>2.0999999999999996</v>
      </c>
      <c r="H46" s="13">
        <f t="shared" si="3"/>
        <v>1.9599999999999997</v>
      </c>
      <c r="I46" s="13">
        <f t="shared" si="3"/>
        <v>1.8199999999999996</v>
      </c>
      <c r="J46" s="13">
        <f t="shared" si="3"/>
        <v>1.6800000000000004</v>
      </c>
      <c r="K46" s="13">
        <f t="shared" si="3"/>
        <v>1.5399999999999994</v>
      </c>
    </row>
    <row r="47" spans="2:11" ht="12.75">
      <c r="B47" s="13">
        <v>24</v>
      </c>
      <c r="C47" s="13">
        <f t="shared" si="0"/>
        <v>2.5100000000000007</v>
      </c>
      <c r="D47" s="13">
        <f t="shared" si="3"/>
        <v>2.4399999999999995</v>
      </c>
      <c r="E47" s="13">
        <f t="shared" si="3"/>
        <v>2.3</v>
      </c>
      <c r="F47" s="13">
        <f t="shared" si="3"/>
        <v>2.1599999999999993</v>
      </c>
      <c r="G47" s="13">
        <f t="shared" si="3"/>
        <v>2.0199999999999996</v>
      </c>
      <c r="H47" s="13">
        <f t="shared" si="3"/>
        <v>1.88</v>
      </c>
      <c r="I47" s="13">
        <f t="shared" si="3"/>
        <v>1.7399999999999998</v>
      </c>
      <c r="J47" s="13">
        <f t="shared" si="3"/>
        <v>1.6000000000000005</v>
      </c>
      <c r="K47" s="13">
        <f t="shared" si="3"/>
        <v>1.4599999999999995</v>
      </c>
    </row>
    <row r="48" spans="2:11" ht="12.75">
      <c r="B48" s="13">
        <v>25</v>
      </c>
      <c r="C48" s="13">
        <f t="shared" si="0"/>
        <v>2.4300000000000006</v>
      </c>
      <c r="D48" s="13">
        <f t="shared" si="3"/>
        <v>2.3599999999999994</v>
      </c>
      <c r="E48" s="13">
        <f t="shared" si="3"/>
        <v>2.2199999999999998</v>
      </c>
      <c r="F48" s="13">
        <f t="shared" si="3"/>
        <v>2.079999999999999</v>
      </c>
      <c r="G48" s="13">
        <f t="shared" si="3"/>
        <v>1.9399999999999995</v>
      </c>
      <c r="H48" s="13">
        <f t="shared" si="3"/>
        <v>1.7999999999999998</v>
      </c>
      <c r="I48" s="13">
        <f t="shared" si="3"/>
        <v>1.6599999999999997</v>
      </c>
      <c r="J48" s="13">
        <f t="shared" si="3"/>
        <v>1.5200000000000005</v>
      </c>
      <c r="K48" s="13">
        <f t="shared" si="3"/>
        <v>1.3799999999999994</v>
      </c>
    </row>
    <row r="49" spans="2:11" ht="12.75">
      <c r="B49" s="13">
        <v>26</v>
      </c>
      <c r="C49" s="13">
        <f t="shared" si="0"/>
        <v>2.3500000000000005</v>
      </c>
      <c r="D49" s="13">
        <f t="shared" si="3"/>
        <v>2.2799999999999994</v>
      </c>
      <c r="E49" s="13">
        <f t="shared" si="3"/>
        <v>2.1399999999999997</v>
      </c>
      <c r="F49" s="13">
        <f t="shared" si="3"/>
        <v>1.9999999999999991</v>
      </c>
      <c r="G49" s="13">
        <f t="shared" si="3"/>
        <v>1.8599999999999994</v>
      </c>
      <c r="H49" s="13">
        <f t="shared" si="3"/>
        <v>1.7199999999999998</v>
      </c>
      <c r="I49" s="13">
        <f t="shared" si="3"/>
        <v>1.5799999999999996</v>
      </c>
      <c r="J49" s="13">
        <f t="shared" si="3"/>
        <v>1.4400000000000004</v>
      </c>
      <c r="K49" s="13">
        <f t="shared" si="3"/>
        <v>1.2999999999999994</v>
      </c>
    </row>
    <row r="50" spans="2:11" ht="12.75">
      <c r="B50" s="13">
        <v>27</v>
      </c>
      <c r="C50" s="13">
        <f t="shared" si="0"/>
        <v>2.2700000000000005</v>
      </c>
      <c r="D50" s="13">
        <f t="shared" si="3"/>
        <v>2.1999999999999993</v>
      </c>
      <c r="E50" s="13">
        <f t="shared" si="3"/>
        <v>2.0599999999999996</v>
      </c>
      <c r="F50" s="13">
        <f t="shared" si="3"/>
        <v>1.919999999999999</v>
      </c>
      <c r="G50" s="13">
        <f t="shared" si="3"/>
        <v>1.7799999999999994</v>
      </c>
      <c r="H50" s="13">
        <f t="shared" si="3"/>
        <v>1.6399999999999997</v>
      </c>
      <c r="I50" s="13">
        <f t="shared" si="3"/>
        <v>1.4999999999999996</v>
      </c>
      <c r="J50" s="13">
        <f t="shared" si="3"/>
        <v>1.3600000000000003</v>
      </c>
      <c r="K50" s="13">
        <f t="shared" si="3"/>
        <v>1.2199999999999993</v>
      </c>
    </row>
    <row r="51" spans="2:11" ht="12.75">
      <c r="B51" s="13">
        <v>28</v>
      </c>
      <c r="C51" s="13">
        <f t="shared" si="0"/>
        <v>2.1900000000000004</v>
      </c>
      <c r="D51" s="13">
        <f t="shared" si="3"/>
        <v>2.119999999999999</v>
      </c>
      <c r="E51" s="13">
        <f t="shared" si="3"/>
        <v>1.9799999999999995</v>
      </c>
      <c r="F51" s="13">
        <f t="shared" si="3"/>
        <v>1.839999999999999</v>
      </c>
      <c r="G51" s="13">
        <f t="shared" si="3"/>
        <v>1.6999999999999993</v>
      </c>
      <c r="H51" s="13">
        <f t="shared" si="3"/>
        <v>1.5599999999999996</v>
      </c>
      <c r="I51" s="13">
        <f t="shared" si="3"/>
        <v>1.4199999999999995</v>
      </c>
      <c r="J51" s="13">
        <f t="shared" si="3"/>
        <v>1.2800000000000002</v>
      </c>
      <c r="K51" s="13">
        <f t="shared" si="3"/>
        <v>1.1399999999999992</v>
      </c>
    </row>
    <row r="52" spans="2:11" ht="12.75">
      <c r="B52" s="13">
        <v>29</v>
      </c>
      <c r="C52" s="13">
        <f t="shared" si="0"/>
        <v>2.1100000000000008</v>
      </c>
      <c r="D52" s="13">
        <f t="shared" si="3"/>
        <v>2.0399999999999996</v>
      </c>
      <c r="E52" s="13">
        <f t="shared" si="3"/>
        <v>1.9</v>
      </c>
      <c r="F52" s="13">
        <f t="shared" si="3"/>
        <v>1.7599999999999993</v>
      </c>
      <c r="G52" s="13">
        <f t="shared" si="3"/>
        <v>1.6199999999999997</v>
      </c>
      <c r="H52" s="13">
        <f t="shared" si="3"/>
        <v>1.48</v>
      </c>
      <c r="I52" s="13">
        <f t="shared" si="3"/>
        <v>1.3399999999999999</v>
      </c>
      <c r="J52" s="13">
        <f t="shared" si="3"/>
        <v>1.2000000000000006</v>
      </c>
      <c r="K52" s="13">
        <f t="shared" si="3"/>
        <v>1.0599999999999996</v>
      </c>
    </row>
    <row r="53" spans="2:11" ht="12.75">
      <c r="B53" s="13">
        <v>30</v>
      </c>
      <c r="C53" s="13">
        <f t="shared" si="0"/>
        <v>2.0300000000000007</v>
      </c>
      <c r="D53" s="13">
        <f t="shared" si="3"/>
        <v>1.9599999999999995</v>
      </c>
      <c r="E53" s="13">
        <f t="shared" si="3"/>
        <v>1.8199999999999998</v>
      </c>
      <c r="F53" s="13">
        <f t="shared" si="3"/>
        <v>1.6799999999999993</v>
      </c>
      <c r="G53" s="13">
        <f t="shared" si="3"/>
        <v>1.5399999999999996</v>
      </c>
      <c r="H53" s="13">
        <f t="shared" si="3"/>
        <v>1.4</v>
      </c>
      <c r="I53" s="13">
        <f t="shared" si="3"/>
        <v>1.2599999999999998</v>
      </c>
      <c r="J53" s="13">
        <f t="shared" si="3"/>
        <v>1.1200000000000006</v>
      </c>
      <c r="K53" s="13">
        <f t="shared" si="3"/>
        <v>0.9799999999999995</v>
      </c>
    </row>
    <row r="54" spans="2:11" ht="12.75">
      <c r="B54" s="13">
        <v>31</v>
      </c>
      <c r="C54" s="13">
        <f t="shared" si="0"/>
        <v>1.9500000000000006</v>
      </c>
      <c r="D54" s="13">
        <f aca="true" t="shared" si="4" ref="D54:K63">$C$19*(1/$C$17+D$23*1/$C$13)-D$23*$C$15/1000-$B54*$C$11/1000</f>
        <v>1.8799999999999994</v>
      </c>
      <c r="E54" s="13">
        <f t="shared" si="4"/>
        <v>1.7399999999999998</v>
      </c>
      <c r="F54" s="13">
        <f t="shared" si="4"/>
        <v>1.5999999999999992</v>
      </c>
      <c r="G54" s="13">
        <f t="shared" si="4"/>
        <v>1.4599999999999995</v>
      </c>
      <c r="H54" s="13">
        <f t="shared" si="4"/>
        <v>1.3199999999999998</v>
      </c>
      <c r="I54" s="13">
        <f t="shared" si="4"/>
        <v>1.1799999999999997</v>
      </c>
      <c r="J54" s="13">
        <f t="shared" si="4"/>
        <v>1.0400000000000005</v>
      </c>
      <c r="K54" s="13">
        <f t="shared" si="4"/>
        <v>0.8999999999999995</v>
      </c>
    </row>
    <row r="55" spans="2:11" ht="12.75">
      <c r="B55" s="13">
        <v>32</v>
      </c>
      <c r="C55" s="13">
        <f aca="true" t="shared" si="5" ref="C55:C63">$C$19*(1/$C$17+C$23*1/$C$13)-C$23*$C$15/1000-$B55*$C$11/1000</f>
        <v>1.8700000000000006</v>
      </c>
      <c r="D55" s="13">
        <f t="shared" si="4"/>
        <v>1.7999999999999994</v>
      </c>
      <c r="E55" s="13">
        <f t="shared" si="4"/>
        <v>1.6599999999999997</v>
      </c>
      <c r="F55" s="13">
        <f t="shared" si="4"/>
        <v>1.5199999999999991</v>
      </c>
      <c r="G55" s="13">
        <f t="shared" si="4"/>
        <v>1.3799999999999994</v>
      </c>
      <c r="H55" s="13">
        <f t="shared" si="4"/>
        <v>1.2399999999999998</v>
      </c>
      <c r="I55" s="13">
        <f t="shared" si="4"/>
        <v>1.0999999999999996</v>
      </c>
      <c r="J55" s="13">
        <f t="shared" si="4"/>
        <v>0.9600000000000004</v>
      </c>
      <c r="K55" s="13">
        <f t="shared" si="4"/>
        <v>0.8199999999999994</v>
      </c>
    </row>
    <row r="56" spans="2:11" ht="12.75">
      <c r="B56" s="13">
        <v>33</v>
      </c>
      <c r="C56" s="13">
        <f t="shared" si="5"/>
        <v>1.7900000000000005</v>
      </c>
      <c r="D56" s="13">
        <f t="shared" si="4"/>
        <v>1.7199999999999993</v>
      </c>
      <c r="E56" s="13">
        <f t="shared" si="4"/>
        <v>1.5799999999999996</v>
      </c>
      <c r="F56" s="13">
        <f t="shared" si="4"/>
        <v>1.439999999999999</v>
      </c>
      <c r="G56" s="13">
        <f t="shared" si="4"/>
        <v>1.2999999999999994</v>
      </c>
      <c r="H56" s="13">
        <f t="shared" si="4"/>
        <v>1.1599999999999997</v>
      </c>
      <c r="I56" s="13">
        <f t="shared" si="4"/>
        <v>1.0199999999999996</v>
      </c>
      <c r="J56" s="13">
        <f t="shared" si="4"/>
        <v>0.8800000000000003</v>
      </c>
      <c r="K56" s="13">
        <f t="shared" si="4"/>
        <v>0.7399999999999993</v>
      </c>
    </row>
    <row r="57" spans="2:11" ht="12.75">
      <c r="B57" s="13">
        <v>34</v>
      </c>
      <c r="C57" s="13">
        <f t="shared" si="5"/>
        <v>1.7100000000000004</v>
      </c>
      <c r="D57" s="13">
        <f t="shared" si="4"/>
        <v>1.6399999999999992</v>
      </c>
      <c r="E57" s="13">
        <f t="shared" si="4"/>
        <v>1.4999999999999996</v>
      </c>
      <c r="F57" s="13">
        <f t="shared" si="4"/>
        <v>1.359999999999999</v>
      </c>
      <c r="G57" s="13">
        <f t="shared" si="4"/>
        <v>1.2199999999999993</v>
      </c>
      <c r="H57" s="13">
        <f t="shared" si="4"/>
        <v>1.0799999999999996</v>
      </c>
      <c r="I57" s="13">
        <f t="shared" si="4"/>
        <v>0.9399999999999995</v>
      </c>
      <c r="J57" s="13">
        <f t="shared" si="4"/>
        <v>0.8000000000000003</v>
      </c>
      <c r="K57" s="13">
        <f t="shared" si="4"/>
        <v>0.6599999999999993</v>
      </c>
    </row>
    <row r="58" spans="2:11" ht="12.75">
      <c r="B58" s="13">
        <v>35</v>
      </c>
      <c r="C58" s="13">
        <f t="shared" si="5"/>
        <v>1.6300000000000008</v>
      </c>
      <c r="D58" s="13">
        <f t="shared" si="4"/>
        <v>1.5599999999999996</v>
      </c>
      <c r="E58" s="13">
        <f t="shared" si="4"/>
        <v>1.42</v>
      </c>
      <c r="F58" s="13">
        <f t="shared" si="4"/>
        <v>1.2799999999999994</v>
      </c>
      <c r="G58" s="13">
        <f t="shared" si="4"/>
        <v>1.1399999999999997</v>
      </c>
      <c r="H58" s="13">
        <f t="shared" si="4"/>
        <v>1</v>
      </c>
      <c r="I58" s="13">
        <f t="shared" si="4"/>
        <v>0.8599999999999999</v>
      </c>
      <c r="J58" s="13">
        <f t="shared" si="4"/>
        <v>0.7200000000000006</v>
      </c>
      <c r="K58" s="13">
        <f t="shared" si="4"/>
        <v>0.5799999999999996</v>
      </c>
    </row>
    <row r="59" spans="2:11" ht="12.75">
      <c r="B59" s="13">
        <v>36</v>
      </c>
      <c r="C59" s="13">
        <f t="shared" si="5"/>
        <v>1.5500000000000007</v>
      </c>
      <c r="D59" s="13">
        <f t="shared" si="4"/>
        <v>1.4799999999999995</v>
      </c>
      <c r="E59" s="13">
        <f t="shared" si="4"/>
        <v>1.3399999999999999</v>
      </c>
      <c r="F59" s="13">
        <f t="shared" si="4"/>
        <v>1.1999999999999993</v>
      </c>
      <c r="G59" s="13">
        <f t="shared" si="4"/>
        <v>1.0599999999999996</v>
      </c>
      <c r="H59" s="13">
        <f t="shared" si="4"/>
        <v>0.9199999999999999</v>
      </c>
      <c r="I59" s="13">
        <f t="shared" si="4"/>
        <v>0.7799999999999998</v>
      </c>
      <c r="J59" s="13">
        <f t="shared" si="4"/>
        <v>0.6400000000000006</v>
      </c>
      <c r="K59" s="13">
        <f t="shared" si="4"/>
        <v>0.49999999999999956</v>
      </c>
    </row>
    <row r="60" spans="2:11" ht="12.75">
      <c r="B60" s="13">
        <v>37</v>
      </c>
      <c r="C60" s="13">
        <f t="shared" si="5"/>
        <v>1.4700000000000006</v>
      </c>
      <c r="D60" s="13">
        <f t="shared" si="4"/>
        <v>1.3999999999999995</v>
      </c>
      <c r="E60" s="13">
        <f t="shared" si="4"/>
        <v>1.2599999999999998</v>
      </c>
      <c r="F60" s="13">
        <f t="shared" si="4"/>
        <v>1.1199999999999992</v>
      </c>
      <c r="G60" s="13">
        <f t="shared" si="4"/>
        <v>0.9799999999999995</v>
      </c>
      <c r="H60" s="13">
        <f t="shared" si="4"/>
        <v>0.8399999999999999</v>
      </c>
      <c r="I60" s="13">
        <f t="shared" si="4"/>
        <v>0.6999999999999997</v>
      </c>
      <c r="J60" s="13">
        <f t="shared" si="4"/>
        <v>0.5600000000000005</v>
      </c>
      <c r="K60" s="13">
        <f t="shared" si="4"/>
        <v>0.4199999999999995</v>
      </c>
    </row>
    <row r="61" spans="2:11" ht="12.75">
      <c r="B61" s="13">
        <v>38</v>
      </c>
      <c r="C61" s="13">
        <f t="shared" si="5"/>
        <v>1.3900000000000006</v>
      </c>
      <c r="D61" s="13">
        <f t="shared" si="4"/>
        <v>1.3199999999999994</v>
      </c>
      <c r="E61" s="13">
        <f t="shared" si="4"/>
        <v>1.1799999999999997</v>
      </c>
      <c r="F61" s="13">
        <f t="shared" si="4"/>
        <v>1.0399999999999991</v>
      </c>
      <c r="G61" s="13">
        <f t="shared" si="4"/>
        <v>0.8999999999999995</v>
      </c>
      <c r="H61" s="13">
        <f t="shared" si="4"/>
        <v>0.7599999999999998</v>
      </c>
      <c r="I61" s="13">
        <f t="shared" si="4"/>
        <v>0.6199999999999997</v>
      </c>
      <c r="J61" s="13">
        <f t="shared" si="4"/>
        <v>0.4800000000000004</v>
      </c>
      <c r="K61" s="13">
        <f t="shared" si="4"/>
        <v>0.3399999999999994</v>
      </c>
    </row>
    <row r="62" spans="2:11" ht="12.75">
      <c r="B62" s="13">
        <v>39</v>
      </c>
      <c r="C62" s="13">
        <f t="shared" si="5"/>
        <v>1.3100000000000005</v>
      </c>
      <c r="D62" s="13">
        <f t="shared" si="4"/>
        <v>1.2399999999999993</v>
      </c>
      <c r="E62" s="13">
        <f t="shared" si="4"/>
        <v>1.0999999999999996</v>
      </c>
      <c r="F62" s="13">
        <f t="shared" si="4"/>
        <v>0.9599999999999991</v>
      </c>
      <c r="G62" s="13">
        <f t="shared" si="4"/>
        <v>0.8199999999999994</v>
      </c>
      <c r="H62" s="13">
        <f t="shared" si="4"/>
        <v>0.6799999999999997</v>
      </c>
      <c r="I62" s="13">
        <f t="shared" si="4"/>
        <v>0.5399999999999996</v>
      </c>
      <c r="J62" s="13">
        <f t="shared" si="4"/>
        <v>0.40000000000000036</v>
      </c>
      <c r="K62" s="13">
        <f t="shared" si="4"/>
        <v>0.25999999999999934</v>
      </c>
    </row>
    <row r="63" spans="2:11" ht="12.75">
      <c r="B63" s="13">
        <v>40</v>
      </c>
      <c r="C63" s="13">
        <f t="shared" si="5"/>
        <v>1.2300000000000004</v>
      </c>
      <c r="D63" s="13">
        <f t="shared" si="4"/>
        <v>1.1599999999999993</v>
      </c>
      <c r="E63" s="13">
        <f t="shared" si="4"/>
        <v>1.0199999999999996</v>
      </c>
      <c r="F63" s="13">
        <f t="shared" si="4"/>
        <v>0.879999999999999</v>
      </c>
      <c r="G63" s="13">
        <f t="shared" si="4"/>
        <v>0.7399999999999993</v>
      </c>
      <c r="H63" s="13">
        <f t="shared" si="4"/>
        <v>0.5999999999999996</v>
      </c>
      <c r="I63" s="13">
        <f t="shared" si="4"/>
        <v>0.4599999999999995</v>
      </c>
      <c r="J63" s="13">
        <f t="shared" si="4"/>
        <v>0.3200000000000003</v>
      </c>
      <c r="K63" s="13">
        <f t="shared" si="4"/>
        <v>0.17999999999999927</v>
      </c>
    </row>
  </sheetData>
  <sheetProtection sheet="1" objects="1" scenarios="1"/>
  <mergeCells count="1">
    <mergeCell ref="B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 Semiconductor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CMaster Calculator</dc:title>
  <dc:subject/>
  <dc:creator>Peter Cox</dc:creator>
  <cp:keywords/>
  <dc:description/>
  <cp:lastModifiedBy>Alban Rampon</cp:lastModifiedBy>
  <dcterms:created xsi:type="dcterms:W3CDTF">2006-06-14T11:27:02Z</dcterms:created>
  <dcterms:modified xsi:type="dcterms:W3CDTF">2008-11-12T10:50:23Z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Alban Rampon</vt:lpwstr>
  </property>
</Properties>
</file>