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HorizontalScroll="0" showVerticalScroll="0" showSheetTabs="0" xWindow="120" yWindow="45" windowWidth="15180" windowHeight="8580" tabRatio="270" activeTab="0"/>
  </bookViews>
  <sheets>
    <sheet name="CALCULATOR" sheetId="1" r:id="rId1"/>
    <sheet name="HELP" sheetId="2" r:id="rId2"/>
    <sheet name="DEFAULTS" sheetId="3" r:id="rId3"/>
  </sheets>
  <definedNames/>
  <calcPr fullCalcOnLoad="1"/>
</workbook>
</file>

<file path=xl/comments1.xml><?xml version="1.0" encoding="utf-8"?>
<comments xmlns="http://schemas.openxmlformats.org/spreadsheetml/2006/main">
  <authors>
    <author>ON Employee</author>
  </authors>
  <commentList>
    <comment ref="D27" authorId="0">
      <text>
        <r>
          <rPr>
            <sz val="9"/>
            <rFont val="Tahoma"/>
            <family val="2"/>
          </rPr>
          <t>&gt; For automotive transceivers, tdom is usually &gt;250-300us
&gt; For industrial transceivers, it's either absent (=infinite) or very long
&gt; Please, check the relevant datasheet.</t>
        </r>
      </text>
    </comment>
    <comment ref="D30" authorId="0">
      <text>
        <r>
          <rPr>
            <sz val="9"/>
            <rFont val="Tahoma"/>
            <family val="2"/>
          </rPr>
          <t>&gt; CAN protocol fosters maximum of 11 consecutive dominants which can occur on the bus (5 dominant data bits immediately followed by a 6-bit active error flag)
&gt; in some special cases (non-standard usage), this number might differ</t>
        </r>
      </text>
    </comment>
  </commentList>
</comments>
</file>

<file path=xl/sharedStrings.xml><?xml version="1.0" encoding="utf-8"?>
<sst xmlns="http://schemas.openxmlformats.org/spreadsheetml/2006/main" count="160" uniqueCount="82">
  <si>
    <t>number of nodes</t>
  </si>
  <si>
    <t>max. bus length for the max. allowed voltage drop</t>
  </si>
  <si>
    <t>max. bus length for the max. allowed delay</t>
  </si>
  <si>
    <t>nominal bit rate</t>
  </si>
  <si>
    <t>TRANSCEIVER PARAMETERS</t>
  </si>
  <si>
    <t>CAN-CONTROLLER PARAMETERS</t>
  </si>
  <si>
    <t>BUS WIRING PARAMETERS</t>
  </si>
  <si>
    <t>BUS TOPOLOGY OPTIONS</t>
  </si>
  <si>
    <t>BIT TIMING PARAMETERS</t>
  </si>
  <si>
    <t xml:space="preserve">bus cable length </t>
  </si>
  <si>
    <t>m</t>
  </si>
  <si>
    <r>
      <t>R</t>
    </r>
    <r>
      <rPr>
        <vertAlign val="subscript"/>
        <sz val="10"/>
        <rFont val="Arial"/>
        <family val="2"/>
      </rPr>
      <t>T_MIN</t>
    </r>
  </si>
  <si>
    <r>
      <t>ρ</t>
    </r>
    <r>
      <rPr>
        <vertAlign val="subscript"/>
        <sz val="10"/>
        <rFont val="Arial"/>
        <family val="2"/>
      </rPr>
      <t>W_MAX</t>
    </r>
  </si>
  <si>
    <r>
      <t>T</t>
    </r>
    <r>
      <rPr>
        <vertAlign val="subscript"/>
        <sz val="10"/>
        <rFont val="Arial"/>
        <family val="2"/>
      </rPr>
      <t>PROP(BUS)</t>
    </r>
  </si>
  <si>
    <r>
      <t>L</t>
    </r>
    <r>
      <rPr>
        <vertAlign val="subscript"/>
        <sz val="10"/>
        <rFont val="Arial"/>
        <family val="2"/>
      </rPr>
      <t>BUS</t>
    </r>
  </si>
  <si>
    <t>-</t>
  </si>
  <si>
    <t>Ω</t>
  </si>
  <si>
    <t>Ω/m</t>
  </si>
  <si>
    <t>ns/m</t>
  </si>
  <si>
    <t>minimum bus termination resistor</t>
  </si>
  <si>
    <t>cable propagation delay per unit length</t>
  </si>
  <si>
    <t>maximum cable resistance per unit length</t>
  </si>
  <si>
    <r>
      <t>n</t>
    </r>
    <r>
      <rPr>
        <vertAlign val="subscript"/>
        <sz val="10"/>
        <rFont val="Arial"/>
        <family val="2"/>
      </rPr>
      <t>MAX</t>
    </r>
  </si>
  <si>
    <r>
      <t>T</t>
    </r>
    <r>
      <rPr>
        <vertAlign val="subscript"/>
        <sz val="10"/>
        <rFont val="Arial"/>
        <family val="2"/>
      </rPr>
      <t>PROP_SEG</t>
    </r>
  </si>
  <si>
    <r>
      <t>f</t>
    </r>
    <r>
      <rPr>
        <vertAlign val="subscript"/>
        <sz val="10"/>
        <rFont val="Arial"/>
        <family val="2"/>
      </rPr>
      <t>nbr</t>
    </r>
  </si>
  <si>
    <t>ns</t>
  </si>
  <si>
    <r>
      <t>L</t>
    </r>
    <r>
      <rPr>
        <vertAlign val="subscript"/>
        <sz val="10"/>
        <rFont val="Arial"/>
        <family val="2"/>
      </rPr>
      <t>BUS_MAX_DROP</t>
    </r>
  </si>
  <si>
    <r>
      <t>L</t>
    </r>
    <r>
      <rPr>
        <vertAlign val="subscript"/>
        <sz val="10"/>
        <rFont val="Arial"/>
        <family val="2"/>
      </rPr>
      <t>BUS_MAX_DEL</t>
    </r>
  </si>
  <si>
    <t>max. number of nodes</t>
  </si>
  <si>
    <t>duration of PROP_SEG bit-time segment</t>
  </si>
  <si>
    <t>µs</t>
  </si>
  <si>
    <t>V</t>
  </si>
  <si>
    <r>
      <t>R</t>
    </r>
    <r>
      <rPr>
        <vertAlign val="subscript"/>
        <sz val="10"/>
        <rFont val="Arial"/>
        <family val="2"/>
      </rPr>
      <t>i(diff)_MIN</t>
    </r>
  </si>
  <si>
    <t>minimum differential input resistance</t>
  </si>
  <si>
    <r>
      <t>R</t>
    </r>
    <r>
      <rPr>
        <vertAlign val="subscript"/>
        <sz val="10"/>
        <rFont val="Arial"/>
        <family val="2"/>
      </rPr>
      <t>L_MIN</t>
    </r>
  </si>
  <si>
    <t>minimum bus load for the output levels</t>
  </si>
  <si>
    <r>
      <t>V</t>
    </r>
    <r>
      <rPr>
        <vertAlign val="subscript"/>
        <sz val="10"/>
        <rFont val="Arial"/>
        <family val="2"/>
      </rPr>
      <t>o(diff)_MIN</t>
    </r>
  </si>
  <si>
    <t>minimum differential bus output voltage</t>
  </si>
  <si>
    <r>
      <t>V</t>
    </r>
    <r>
      <rPr>
        <vertAlign val="subscript"/>
        <sz val="10"/>
        <rFont val="Arial"/>
        <family val="2"/>
      </rPr>
      <t>i(diff)_MAX</t>
    </r>
  </si>
  <si>
    <t xml:space="preserve">maximum receiver threshold </t>
  </si>
  <si>
    <r>
      <t>T</t>
    </r>
    <r>
      <rPr>
        <vertAlign val="subscript"/>
        <sz val="10"/>
        <rFont val="Arial"/>
        <family val="2"/>
      </rPr>
      <t>PROP(TxD,RxD)</t>
    </r>
  </si>
  <si>
    <t>propagation delay TxD, RxD ("loop delay")</t>
  </si>
  <si>
    <r>
      <t>t</t>
    </r>
    <r>
      <rPr>
        <vertAlign val="subscript"/>
        <sz val="10"/>
        <rFont val="Arial"/>
        <family val="2"/>
      </rPr>
      <t>dom(TxD)_MIN</t>
    </r>
  </si>
  <si>
    <r>
      <t>f</t>
    </r>
    <r>
      <rPr>
        <vertAlign val="subscript"/>
        <sz val="10"/>
        <rFont val="Arial"/>
        <family val="2"/>
      </rPr>
      <t>nbr_MIN</t>
    </r>
  </si>
  <si>
    <t>minimum bit rate forced by the TxD timeout</t>
  </si>
  <si>
    <r>
      <t>n</t>
    </r>
    <r>
      <rPr>
        <vertAlign val="subscript"/>
        <sz val="10"/>
        <rFont val="Arial"/>
        <family val="2"/>
      </rPr>
      <t>NODES</t>
    </r>
  </si>
  <si>
    <r>
      <t>n</t>
    </r>
    <r>
      <rPr>
        <vertAlign val="subscript"/>
        <sz val="10"/>
        <rFont val="Arial"/>
        <family val="2"/>
      </rPr>
      <t>DOM</t>
    </r>
  </si>
  <si>
    <t>kbit/s</t>
  </si>
  <si>
    <t>max number of consecutive dominant bits</t>
  </si>
  <si>
    <t>minimumTxD dominant timeout</t>
  </si>
  <si>
    <t>DEFAULT VALUES FOR THE CALCULATOR</t>
  </si>
  <si>
    <t>BIT TIMING CONSTRAINTS</t>
  </si>
  <si>
    <t>BUS TOPOLOGY CONSTRAINTS</t>
  </si>
  <si>
    <r>
      <t>T</t>
    </r>
    <r>
      <rPr>
        <vertAlign val="subscript"/>
        <sz val="10"/>
        <rFont val="Arial"/>
        <family val="2"/>
      </rPr>
      <t>PROP_SEG_LIM</t>
    </r>
  </si>
  <si>
    <r>
      <t>T</t>
    </r>
    <r>
      <rPr>
        <vertAlign val="subscript"/>
        <sz val="10"/>
        <rFont val="Arial"/>
        <family val="2"/>
      </rPr>
      <t>bit</t>
    </r>
  </si>
  <si>
    <t>1/6 - 8/13</t>
  </si>
  <si>
    <t>HELP</t>
  </si>
  <si>
    <t>CALCULATOR</t>
  </si>
  <si>
    <t>&gt;&gt; If a violation between entered data and the corresponding constraints should occur, both the data entry field</t>
  </si>
  <si>
    <t>&gt;&gt; the Visual Basic Routine takes values for the fields which are not locked</t>
  </si>
  <si>
    <t>PROP_SEG limits (from ISO11898)</t>
  </si>
  <si>
    <r>
      <t>L</t>
    </r>
    <r>
      <rPr>
        <vertAlign val="subscript"/>
        <sz val="10"/>
        <rFont val="Arial"/>
        <family val="2"/>
      </rPr>
      <t>STUB_MAX</t>
    </r>
  </si>
  <si>
    <r>
      <t>L</t>
    </r>
    <r>
      <rPr>
        <vertAlign val="subscript"/>
        <sz val="10"/>
        <rFont val="Arial"/>
        <family val="2"/>
      </rPr>
      <t>STUB_TOT_MAX</t>
    </r>
  </si>
  <si>
    <t>max. length of one unterminated stub</t>
  </si>
  <si>
    <t>max. cumulative length of all unt. stubs in the bus</t>
  </si>
  <si>
    <t xml:space="preserve">total bus cable length </t>
  </si>
  <si>
    <t>max. total bus length for the max. allowed delay</t>
  </si>
  <si>
    <t>max. total bus length for the max. voltage drop</t>
  </si>
  <si>
    <t xml:space="preserve">     The dependancies from the formulas are depicted by dotted lines and arrows.</t>
  </si>
  <si>
    <t xml:space="preserve">     In addition to the application note, it also shows the minimum allowed bit rate, as stipulated by the dominant TxD timeout.</t>
  </si>
  <si>
    <t>PROP_SEG limits (acc. ISO11898)</t>
  </si>
  <si>
    <t>&gt;&gt; Felds in the left part are intended for entry of user data</t>
  </si>
  <si>
    <t>&gt;&gt; Fields in the right part show constraints resulting from the entered data</t>
  </si>
  <si>
    <t>LEGEND:</t>
  </si>
  <si>
    <t>&gt;&gt; left-hand fields: data entry; right-hand fields: resulting constraints</t>
  </si>
  <si>
    <t>&gt;&gt; some fields become red: violation of the corresponding constraint</t>
  </si>
  <si>
    <t>High-Speed CAN Bus Topology Calculator, v0.5/17-Dec-2008</t>
  </si>
  <si>
    <r>
      <t xml:space="preserve">&gt;&gt; As long as all entry values comply with the constraints, both the entry and the constraint fields have </t>
    </r>
    <r>
      <rPr>
        <b/>
        <sz val="10"/>
        <color indexed="57"/>
        <rFont val="Arial"/>
        <family val="2"/>
      </rPr>
      <t>GREEN</t>
    </r>
    <r>
      <rPr>
        <sz val="10"/>
        <rFont val="Arial"/>
        <family val="0"/>
      </rPr>
      <t xml:space="preserve"> background</t>
    </r>
  </si>
  <si>
    <r>
      <t xml:space="preserve">     and the corresponding constraint field become </t>
    </r>
    <r>
      <rPr>
        <b/>
        <sz val="10"/>
        <color indexed="10"/>
        <rFont val="Arial"/>
        <family val="2"/>
      </rPr>
      <t>RED</t>
    </r>
  </si>
  <si>
    <r>
      <t>&gt;&gt; Pushing button "</t>
    </r>
    <r>
      <rPr>
        <b/>
        <sz val="10"/>
        <rFont val="Arial"/>
        <family val="2"/>
      </rPr>
      <t>RESTORE DEFAULTS</t>
    </r>
    <r>
      <rPr>
        <sz val="10"/>
        <rFont val="Arial"/>
        <family val="0"/>
      </rPr>
      <t>" resets all entry fields to their initial values</t>
    </r>
  </si>
  <si>
    <t>Help for High-Speed CAN Bus Topology Calculator, v0.5/17-Dec-2008</t>
  </si>
  <si>
    <t>&gt;&gt; The calculator implements formulas explained in the application note titled "AND8357: Topology Aspects of a High-Speed CAN Bus"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</si>
</sst>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00"/>
    <numFmt numFmtId="171" formatCode="0.0"/>
    <numFmt numFmtId="172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0" xfId="0" applyNumberFormat="1" applyFill="1" applyBorder="1" applyAlignment="1" applyProtection="1">
      <alignment/>
      <protection locked="0"/>
    </xf>
    <xf numFmtId="0" fontId="0" fillId="2" borderId="1" xfId="0" applyNumberFormat="1" applyFill="1" applyBorder="1" applyAlignment="1" applyProtection="1">
      <alignment/>
      <protection locked="0"/>
    </xf>
    <xf numFmtId="0" fontId="4" fillId="0" borderId="0" xfId="2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2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20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" xfId="0" applyBorder="1" applyAlignment="1" applyProtection="1" quotePrefix="1">
      <alignment/>
      <protection/>
    </xf>
    <xf numFmtId="0" fontId="0" fillId="3" borderId="0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3" xfId="0" applyBorder="1" applyAlignment="1" applyProtection="1" quotePrefix="1">
      <alignment/>
      <protection/>
    </xf>
    <xf numFmtId="0" fontId="0" fillId="2" borderId="1" xfId="0" applyFill="1" applyBorder="1" applyAlignment="1" applyProtection="1">
      <alignment/>
      <protection/>
    </xf>
    <xf numFmtId="2" fontId="0" fillId="2" borderId="0" xfId="0" applyNumberFormat="1" applyFill="1" applyBorder="1" applyAlignment="1" applyProtection="1">
      <alignment/>
      <protection locked="0"/>
    </xf>
    <xf numFmtId="2" fontId="0" fillId="0" borderId="8" xfId="0" applyNumberForma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2" borderId="0" xfId="0" applyNumberFormat="1" applyFill="1" applyBorder="1" applyAlignment="1" applyProtection="1">
      <alignment/>
      <protection locked="0"/>
    </xf>
    <xf numFmtId="171" fontId="0" fillId="2" borderId="0" xfId="0" applyNumberFormat="1" applyFill="1" applyBorder="1" applyAlignment="1" applyProtection="1">
      <alignment/>
      <protection locked="0"/>
    </xf>
    <xf numFmtId="172" fontId="0" fillId="2" borderId="0" xfId="0" applyNumberFormat="1" applyFill="1" applyBorder="1" applyAlignment="1" applyProtection="1">
      <alignment/>
      <protection locked="0"/>
    </xf>
    <xf numFmtId="171" fontId="0" fillId="2" borderId="1" xfId="0" applyNumberFormat="1" applyFill="1" applyBorder="1" applyAlignment="1" applyProtection="1">
      <alignment/>
      <protection locked="0"/>
    </xf>
    <xf numFmtId="1" fontId="0" fillId="2" borderId="1" xfId="0" applyNumberFormat="1" applyFill="1" applyBorder="1" applyAlignment="1" applyProtection="1">
      <alignment/>
      <protection locked="0"/>
    </xf>
    <xf numFmtId="1" fontId="0" fillId="2" borderId="0" xfId="0" applyNumberFormat="1" applyFill="1" applyBorder="1" applyAlignment="1" applyProtection="1">
      <alignment/>
      <protection/>
    </xf>
    <xf numFmtId="171" fontId="0" fillId="2" borderId="0" xfId="0" applyNumberFormat="1" applyFill="1" applyBorder="1" applyAlignment="1" applyProtection="1">
      <alignment/>
      <protection/>
    </xf>
    <xf numFmtId="171" fontId="0" fillId="2" borderId="1" xfId="0" applyNumberFormat="1" applyFont="1" applyFill="1" applyBorder="1" applyAlignment="1" applyProtection="1">
      <alignment/>
      <protection/>
    </xf>
    <xf numFmtId="0" fontId="1" fillId="4" borderId="2" xfId="0" applyFont="1" applyFill="1" applyBorder="1" applyAlignment="1" applyProtection="1">
      <alignment/>
      <protection/>
    </xf>
    <xf numFmtId="0" fontId="1" fillId="4" borderId="3" xfId="0" applyFont="1" applyFill="1" applyBorder="1" applyAlignment="1" applyProtection="1">
      <alignment/>
      <protection/>
    </xf>
    <xf numFmtId="0" fontId="1" fillId="4" borderId="4" xfId="0" applyFont="1" applyFill="1" applyBorder="1" applyAlignment="1" applyProtection="1">
      <alignment/>
      <protection/>
    </xf>
    <xf numFmtId="2" fontId="1" fillId="4" borderId="3" xfId="0" applyNumberFormat="1" applyFont="1" applyFill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2" fontId="0" fillId="4" borderId="3" xfId="0" applyNumberFormat="1" applyFill="1" applyBorder="1" applyAlignment="1" applyProtection="1">
      <alignment/>
      <protection/>
    </xf>
    <xf numFmtId="0" fontId="1" fillId="4" borderId="16" xfId="0" applyFont="1" applyFill="1" applyBorder="1" applyAlignment="1" applyProtection="1">
      <alignment/>
      <protection/>
    </xf>
    <xf numFmtId="0" fontId="0" fillId="4" borderId="8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0" fillId="4" borderId="9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6" xfId="0" applyFill="1" applyBorder="1" applyAlignment="1" applyProtection="1">
      <alignment/>
      <protection/>
    </xf>
    <xf numFmtId="0" fontId="0" fillId="4" borderId="11" xfId="0" applyFill="1" applyBorder="1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14</xdr:row>
      <xdr:rowOff>104775</xdr:rowOff>
    </xdr:from>
    <xdr:to>
      <xdr:col>5</xdr:col>
      <xdr:colOff>228600</xdr:colOff>
      <xdr:row>25</xdr:row>
      <xdr:rowOff>123825</xdr:rowOff>
    </xdr:to>
    <xdr:sp>
      <xdr:nvSpPr>
        <xdr:cNvPr id="1" name="Polygon 12"/>
        <xdr:cNvSpPr>
          <a:spLocks/>
        </xdr:cNvSpPr>
      </xdr:nvSpPr>
      <xdr:spPr>
        <a:xfrm>
          <a:off x="4391025" y="2790825"/>
          <a:ext cx="238125" cy="2124075"/>
        </a:xfrm>
        <a:custGeom>
          <a:pathLst>
            <a:path h="244" w="15">
              <a:moveTo>
                <a:pt x="0" y="0"/>
              </a:moveTo>
              <a:lnTo>
                <a:pt x="15" y="0"/>
              </a:lnTo>
              <a:lnTo>
                <a:pt x="15" y="244"/>
              </a:lnTo>
              <a:lnTo>
                <a:pt x="1" y="244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2143125</xdr:colOff>
      <xdr:row>1</xdr:row>
      <xdr:rowOff>28575</xdr:rowOff>
    </xdr:from>
    <xdr:to>
      <xdr:col>5</xdr:col>
      <xdr:colOff>104775</xdr:colOff>
      <xdr:row>3</xdr:row>
      <xdr:rowOff>28575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85750"/>
          <a:ext cx="1428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21</xdr:row>
      <xdr:rowOff>104775</xdr:rowOff>
    </xdr:from>
    <xdr:to>
      <xdr:col>5</xdr:col>
      <xdr:colOff>304800</xdr:colOff>
      <xdr:row>22</xdr:row>
      <xdr:rowOff>104775</xdr:rowOff>
    </xdr:to>
    <xdr:sp>
      <xdr:nvSpPr>
        <xdr:cNvPr id="3" name="Polygon 3"/>
        <xdr:cNvSpPr>
          <a:spLocks/>
        </xdr:cNvSpPr>
      </xdr:nvSpPr>
      <xdr:spPr>
        <a:xfrm>
          <a:off x="4391025" y="4095750"/>
          <a:ext cx="314325" cy="200025"/>
        </a:xfrm>
        <a:custGeom>
          <a:pathLst>
            <a:path h="23" w="19">
              <a:moveTo>
                <a:pt x="0" y="0"/>
              </a:moveTo>
              <a:lnTo>
                <a:pt x="19" y="0"/>
              </a:lnTo>
              <a:lnTo>
                <a:pt x="19" y="23"/>
              </a:lnTo>
              <a:lnTo>
                <a:pt x="0" y="23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12</xdr:row>
      <xdr:rowOff>104775</xdr:rowOff>
    </xdr:from>
    <xdr:to>
      <xdr:col>5</xdr:col>
      <xdr:colOff>104775</xdr:colOff>
      <xdr:row>24</xdr:row>
      <xdr:rowOff>123825</xdr:rowOff>
    </xdr:to>
    <xdr:grpSp>
      <xdr:nvGrpSpPr>
        <xdr:cNvPr id="4" name="Group 10"/>
        <xdr:cNvGrpSpPr>
          <a:grpSpLocks/>
        </xdr:cNvGrpSpPr>
      </xdr:nvGrpSpPr>
      <xdr:grpSpPr>
        <a:xfrm>
          <a:off x="4391025" y="2390775"/>
          <a:ext cx="114300" cy="2324100"/>
          <a:chOff x="473" y="208"/>
          <a:chExt cx="15" cy="244"/>
        </a:xfrm>
        <a:solidFill>
          <a:srgbClr val="FFFFFF"/>
        </a:solidFill>
      </xdr:grpSpPr>
      <xdr:sp>
        <xdr:nvSpPr>
          <xdr:cNvPr id="5" name="Polygon 4"/>
          <xdr:cNvSpPr>
            <a:spLocks/>
          </xdr:cNvSpPr>
        </xdr:nvSpPr>
        <xdr:spPr>
          <a:xfrm>
            <a:off x="473" y="208"/>
            <a:ext cx="15" cy="244"/>
          </a:xfrm>
          <a:custGeom>
            <a:pathLst>
              <a:path h="244" w="15">
                <a:moveTo>
                  <a:pt x="0" y="0"/>
                </a:moveTo>
                <a:lnTo>
                  <a:pt x="15" y="0"/>
                </a:lnTo>
                <a:lnTo>
                  <a:pt x="15" y="244"/>
                </a:lnTo>
                <a:lnTo>
                  <a:pt x="1" y="244"/>
                </a:lnTo>
              </a:path>
            </a:pathLst>
          </a:cu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474" y="229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474" y="429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474" y="380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18</xdr:row>
      <xdr:rowOff>152400</xdr:rowOff>
    </xdr:from>
    <xdr:to>
      <xdr:col>5</xdr:col>
      <xdr:colOff>228600</xdr:colOff>
      <xdr:row>18</xdr:row>
      <xdr:rowOff>152400</xdr:rowOff>
    </xdr:to>
    <xdr:sp>
      <xdr:nvSpPr>
        <xdr:cNvPr id="9" name="Line 15"/>
        <xdr:cNvSpPr>
          <a:spLocks/>
        </xdr:cNvSpPr>
      </xdr:nvSpPr>
      <xdr:spPr>
        <a:xfrm>
          <a:off x="4400550" y="35909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7</xdr:row>
      <xdr:rowOff>104775</xdr:rowOff>
    </xdr:from>
    <xdr:to>
      <xdr:col>10</xdr:col>
      <xdr:colOff>180975</xdr:colOff>
      <xdr:row>14</xdr:row>
      <xdr:rowOff>104775</xdr:rowOff>
    </xdr:to>
    <xdr:sp>
      <xdr:nvSpPr>
        <xdr:cNvPr id="10" name="Polygon 16"/>
        <xdr:cNvSpPr>
          <a:spLocks/>
        </xdr:cNvSpPr>
      </xdr:nvSpPr>
      <xdr:spPr>
        <a:xfrm>
          <a:off x="4629150" y="1438275"/>
          <a:ext cx="5172075" cy="1352550"/>
        </a:xfrm>
        <a:custGeom>
          <a:pathLst>
            <a:path h="82" w="550">
              <a:moveTo>
                <a:pt x="0" y="82"/>
              </a:moveTo>
              <a:lnTo>
                <a:pt x="550" y="82"/>
              </a:lnTo>
              <a:lnTo>
                <a:pt x="550" y="0"/>
              </a:lnTo>
              <a:lnTo>
                <a:pt x="531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8</xdr:row>
      <xdr:rowOff>114300</xdr:rowOff>
    </xdr:from>
    <xdr:to>
      <xdr:col>10</xdr:col>
      <xdr:colOff>123825</xdr:colOff>
      <xdr:row>14</xdr:row>
      <xdr:rowOff>161925</xdr:rowOff>
    </xdr:to>
    <xdr:sp>
      <xdr:nvSpPr>
        <xdr:cNvPr id="11" name="Polygon 17"/>
        <xdr:cNvSpPr>
          <a:spLocks/>
        </xdr:cNvSpPr>
      </xdr:nvSpPr>
      <xdr:spPr>
        <a:xfrm>
          <a:off x="4581525" y="1647825"/>
          <a:ext cx="5162550" cy="1200150"/>
        </a:xfrm>
        <a:custGeom>
          <a:pathLst>
            <a:path h="99" w="529">
              <a:moveTo>
                <a:pt x="0" y="99"/>
              </a:moveTo>
              <a:lnTo>
                <a:pt x="529" y="99"/>
              </a:lnTo>
              <a:lnTo>
                <a:pt x="529" y="0"/>
              </a:lnTo>
              <a:lnTo>
                <a:pt x="518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17</xdr:row>
      <xdr:rowOff>104775</xdr:rowOff>
    </xdr:from>
    <xdr:to>
      <xdr:col>10</xdr:col>
      <xdr:colOff>123825</xdr:colOff>
      <xdr:row>26</xdr:row>
      <xdr:rowOff>104775</xdr:rowOff>
    </xdr:to>
    <xdr:sp>
      <xdr:nvSpPr>
        <xdr:cNvPr id="12" name="Polygon 20"/>
        <xdr:cNvSpPr>
          <a:spLocks/>
        </xdr:cNvSpPr>
      </xdr:nvSpPr>
      <xdr:spPr>
        <a:xfrm>
          <a:off x="4505325" y="3343275"/>
          <a:ext cx="5238750" cy="1752600"/>
        </a:xfrm>
        <a:custGeom>
          <a:pathLst>
            <a:path h="242" w="555">
              <a:moveTo>
                <a:pt x="0" y="242"/>
              </a:moveTo>
              <a:lnTo>
                <a:pt x="555" y="242"/>
              </a:lnTo>
              <a:lnTo>
                <a:pt x="555" y="0"/>
              </a:lnTo>
              <a:lnTo>
                <a:pt x="542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5</xdr:row>
      <xdr:rowOff>85725</xdr:rowOff>
    </xdr:from>
    <xdr:to>
      <xdr:col>5</xdr:col>
      <xdr:colOff>104775</xdr:colOff>
      <xdr:row>12</xdr:row>
      <xdr:rowOff>104775</xdr:rowOff>
    </xdr:to>
    <xdr:sp>
      <xdr:nvSpPr>
        <xdr:cNvPr id="13" name="Polygon 22"/>
        <xdr:cNvSpPr>
          <a:spLocks/>
        </xdr:cNvSpPr>
      </xdr:nvSpPr>
      <xdr:spPr>
        <a:xfrm>
          <a:off x="4391025" y="1009650"/>
          <a:ext cx="114300" cy="1381125"/>
        </a:xfrm>
        <a:custGeom>
          <a:pathLst>
            <a:path h="102" w="12">
              <a:moveTo>
                <a:pt x="12" y="102"/>
              </a:moveTo>
              <a:lnTo>
                <a:pt x="1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14</xdr:row>
      <xdr:rowOff>85725</xdr:rowOff>
    </xdr:from>
    <xdr:to>
      <xdr:col>5</xdr:col>
      <xdr:colOff>247650</xdr:colOff>
      <xdr:row>14</xdr:row>
      <xdr:rowOff>123825</xdr:rowOff>
    </xdr:to>
    <xdr:sp>
      <xdr:nvSpPr>
        <xdr:cNvPr id="14" name="Oval 23"/>
        <xdr:cNvSpPr>
          <a:spLocks noChangeAspect="1"/>
        </xdr:cNvSpPr>
      </xdr:nvSpPr>
      <xdr:spPr>
        <a:xfrm>
          <a:off x="4610100" y="27717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18</xdr:row>
      <xdr:rowOff>133350</xdr:rowOff>
    </xdr:from>
    <xdr:to>
      <xdr:col>5</xdr:col>
      <xdr:colOff>247650</xdr:colOff>
      <xdr:row>18</xdr:row>
      <xdr:rowOff>171450</xdr:rowOff>
    </xdr:to>
    <xdr:sp>
      <xdr:nvSpPr>
        <xdr:cNvPr id="15" name="Oval 24"/>
        <xdr:cNvSpPr>
          <a:spLocks noChangeAspect="1"/>
        </xdr:cNvSpPr>
      </xdr:nvSpPr>
      <xdr:spPr>
        <a:xfrm>
          <a:off x="4610100" y="35718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12</xdr:row>
      <xdr:rowOff>142875</xdr:rowOff>
    </xdr:from>
    <xdr:to>
      <xdr:col>5</xdr:col>
      <xdr:colOff>314325</xdr:colOff>
      <xdr:row>12</xdr:row>
      <xdr:rowOff>180975</xdr:rowOff>
    </xdr:to>
    <xdr:sp>
      <xdr:nvSpPr>
        <xdr:cNvPr id="16" name="Oval 25"/>
        <xdr:cNvSpPr>
          <a:spLocks noChangeAspect="1"/>
        </xdr:cNvSpPr>
      </xdr:nvSpPr>
      <xdr:spPr>
        <a:xfrm>
          <a:off x="4676775" y="24288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12</xdr:row>
      <xdr:rowOff>76200</xdr:rowOff>
    </xdr:from>
    <xdr:to>
      <xdr:col>5</xdr:col>
      <xdr:colOff>123825</xdr:colOff>
      <xdr:row>12</xdr:row>
      <xdr:rowOff>114300</xdr:rowOff>
    </xdr:to>
    <xdr:sp>
      <xdr:nvSpPr>
        <xdr:cNvPr id="17" name="Oval 26"/>
        <xdr:cNvSpPr>
          <a:spLocks noChangeAspect="1"/>
        </xdr:cNvSpPr>
      </xdr:nvSpPr>
      <xdr:spPr>
        <a:xfrm>
          <a:off x="4486275" y="23622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13</xdr:row>
      <xdr:rowOff>76200</xdr:rowOff>
    </xdr:from>
    <xdr:to>
      <xdr:col>5</xdr:col>
      <xdr:colOff>123825</xdr:colOff>
      <xdr:row>13</xdr:row>
      <xdr:rowOff>114300</xdr:rowOff>
    </xdr:to>
    <xdr:sp>
      <xdr:nvSpPr>
        <xdr:cNvPr id="18" name="Oval 27"/>
        <xdr:cNvSpPr>
          <a:spLocks noChangeAspect="1"/>
        </xdr:cNvSpPr>
      </xdr:nvSpPr>
      <xdr:spPr>
        <a:xfrm>
          <a:off x="4486275" y="25622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19050</xdr:rowOff>
    </xdr:from>
    <xdr:to>
      <xdr:col>5</xdr:col>
      <xdr:colOff>123825</xdr:colOff>
      <xdr:row>21</xdr:row>
      <xdr:rowOff>57150</xdr:rowOff>
    </xdr:to>
    <xdr:sp>
      <xdr:nvSpPr>
        <xdr:cNvPr id="19" name="Oval 28"/>
        <xdr:cNvSpPr>
          <a:spLocks noChangeAspect="1"/>
        </xdr:cNvSpPr>
      </xdr:nvSpPr>
      <xdr:spPr>
        <a:xfrm>
          <a:off x="4486275" y="40100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76200</xdr:rowOff>
    </xdr:from>
    <xdr:to>
      <xdr:col>5</xdr:col>
      <xdr:colOff>123825</xdr:colOff>
      <xdr:row>23</xdr:row>
      <xdr:rowOff>114300</xdr:rowOff>
    </xdr:to>
    <xdr:sp>
      <xdr:nvSpPr>
        <xdr:cNvPr id="20" name="Oval 29"/>
        <xdr:cNvSpPr>
          <a:spLocks noChangeAspect="1"/>
        </xdr:cNvSpPr>
      </xdr:nvSpPr>
      <xdr:spPr>
        <a:xfrm>
          <a:off x="4486275" y="44672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26</xdr:row>
      <xdr:rowOff>104775</xdr:rowOff>
    </xdr:from>
    <xdr:to>
      <xdr:col>5</xdr:col>
      <xdr:colOff>104775</xdr:colOff>
      <xdr:row>29</xdr:row>
      <xdr:rowOff>85725</xdr:rowOff>
    </xdr:to>
    <xdr:sp>
      <xdr:nvSpPr>
        <xdr:cNvPr id="21" name="Polygon 30"/>
        <xdr:cNvSpPr>
          <a:spLocks/>
        </xdr:cNvSpPr>
      </xdr:nvSpPr>
      <xdr:spPr>
        <a:xfrm>
          <a:off x="4391025" y="5095875"/>
          <a:ext cx="114300" cy="533400"/>
        </a:xfrm>
        <a:custGeom>
          <a:pathLst>
            <a:path h="23" w="19">
              <a:moveTo>
                <a:pt x="0" y="0"/>
              </a:moveTo>
              <a:lnTo>
                <a:pt x="19" y="0"/>
              </a:lnTo>
              <a:lnTo>
                <a:pt x="19" y="23"/>
              </a:lnTo>
              <a:lnTo>
                <a:pt x="0" y="23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26</xdr:row>
      <xdr:rowOff>85725</xdr:rowOff>
    </xdr:from>
    <xdr:to>
      <xdr:col>5</xdr:col>
      <xdr:colOff>123825</xdr:colOff>
      <xdr:row>26</xdr:row>
      <xdr:rowOff>123825</xdr:rowOff>
    </xdr:to>
    <xdr:sp>
      <xdr:nvSpPr>
        <xdr:cNvPr id="22" name="Oval 31"/>
        <xdr:cNvSpPr>
          <a:spLocks noChangeAspect="1"/>
        </xdr:cNvSpPr>
      </xdr:nvSpPr>
      <xdr:spPr>
        <a:xfrm>
          <a:off x="4486275" y="50768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14</xdr:row>
      <xdr:rowOff>161925</xdr:rowOff>
    </xdr:from>
    <xdr:to>
      <xdr:col>5</xdr:col>
      <xdr:colOff>171450</xdr:colOff>
      <xdr:row>18</xdr:row>
      <xdr:rowOff>85725</xdr:rowOff>
    </xdr:to>
    <xdr:sp>
      <xdr:nvSpPr>
        <xdr:cNvPr id="23" name="Polygon 32"/>
        <xdr:cNvSpPr>
          <a:spLocks/>
        </xdr:cNvSpPr>
      </xdr:nvSpPr>
      <xdr:spPr>
        <a:xfrm>
          <a:off x="4391025" y="2847975"/>
          <a:ext cx="180975" cy="676275"/>
        </a:xfrm>
        <a:custGeom>
          <a:pathLst>
            <a:path h="23" w="19">
              <a:moveTo>
                <a:pt x="0" y="0"/>
              </a:moveTo>
              <a:lnTo>
                <a:pt x="19" y="0"/>
              </a:lnTo>
              <a:lnTo>
                <a:pt x="19" y="23"/>
              </a:lnTo>
              <a:lnTo>
                <a:pt x="0" y="23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14</xdr:row>
      <xdr:rowOff>142875</xdr:rowOff>
    </xdr:from>
    <xdr:to>
      <xdr:col>5</xdr:col>
      <xdr:colOff>190500</xdr:colOff>
      <xdr:row>14</xdr:row>
      <xdr:rowOff>180975</xdr:rowOff>
    </xdr:to>
    <xdr:sp>
      <xdr:nvSpPr>
        <xdr:cNvPr id="24" name="Oval 33"/>
        <xdr:cNvSpPr>
          <a:spLocks noChangeAspect="1"/>
        </xdr:cNvSpPr>
      </xdr:nvSpPr>
      <xdr:spPr>
        <a:xfrm>
          <a:off x="4552950" y="28289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104775</xdr:rowOff>
    </xdr:from>
    <xdr:to>
      <xdr:col>10</xdr:col>
      <xdr:colOff>114300</xdr:colOff>
      <xdr:row>9</xdr:row>
      <xdr:rowOff>104775</xdr:rowOff>
    </xdr:to>
    <xdr:sp>
      <xdr:nvSpPr>
        <xdr:cNvPr id="25" name="Line 34"/>
        <xdr:cNvSpPr>
          <a:spLocks/>
        </xdr:cNvSpPr>
      </xdr:nvSpPr>
      <xdr:spPr>
        <a:xfrm flipH="1">
          <a:off x="9620250" y="1838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9</xdr:row>
      <xdr:rowOff>76200</xdr:rowOff>
    </xdr:from>
    <xdr:to>
      <xdr:col>10</xdr:col>
      <xdr:colOff>142875</xdr:colOff>
      <xdr:row>9</xdr:row>
      <xdr:rowOff>114300</xdr:rowOff>
    </xdr:to>
    <xdr:sp>
      <xdr:nvSpPr>
        <xdr:cNvPr id="26" name="Oval 35"/>
        <xdr:cNvSpPr>
          <a:spLocks noChangeAspect="1"/>
        </xdr:cNvSpPr>
      </xdr:nvSpPr>
      <xdr:spPr>
        <a:xfrm>
          <a:off x="9725025" y="18097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6</xdr:row>
      <xdr:rowOff>104775</xdr:rowOff>
    </xdr:from>
    <xdr:to>
      <xdr:col>10</xdr:col>
      <xdr:colOff>238125</xdr:colOff>
      <xdr:row>12</xdr:row>
      <xdr:rowOff>104775</xdr:rowOff>
    </xdr:to>
    <xdr:sp>
      <xdr:nvSpPr>
        <xdr:cNvPr id="27" name="Polygon 36"/>
        <xdr:cNvSpPr>
          <a:spLocks/>
        </xdr:cNvSpPr>
      </xdr:nvSpPr>
      <xdr:spPr>
        <a:xfrm>
          <a:off x="4505325" y="1228725"/>
          <a:ext cx="5353050" cy="1162050"/>
        </a:xfrm>
        <a:custGeom>
          <a:pathLst>
            <a:path h="87" w="555">
              <a:moveTo>
                <a:pt x="0" y="87"/>
              </a:moveTo>
              <a:lnTo>
                <a:pt x="555" y="87"/>
              </a:lnTo>
              <a:lnTo>
                <a:pt x="555" y="0"/>
              </a:lnTo>
              <a:lnTo>
                <a:pt x="530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</xdr:row>
      <xdr:rowOff>104775</xdr:rowOff>
    </xdr:from>
    <xdr:to>
      <xdr:col>10</xdr:col>
      <xdr:colOff>314325</xdr:colOff>
      <xdr:row>12</xdr:row>
      <xdr:rowOff>152400</xdr:rowOff>
    </xdr:to>
    <xdr:sp>
      <xdr:nvSpPr>
        <xdr:cNvPr id="28" name="Polygon 37"/>
        <xdr:cNvSpPr>
          <a:spLocks/>
        </xdr:cNvSpPr>
      </xdr:nvSpPr>
      <xdr:spPr>
        <a:xfrm>
          <a:off x="4724400" y="1028700"/>
          <a:ext cx="5210175" cy="1409700"/>
        </a:xfrm>
        <a:custGeom>
          <a:pathLst>
            <a:path h="287" w="534">
              <a:moveTo>
                <a:pt x="0" y="287"/>
              </a:moveTo>
              <a:lnTo>
                <a:pt x="534" y="287"/>
              </a:lnTo>
              <a:lnTo>
                <a:pt x="534" y="0"/>
              </a:lnTo>
              <a:lnTo>
                <a:pt x="501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12</xdr:row>
      <xdr:rowOff>152400</xdr:rowOff>
    </xdr:from>
    <xdr:to>
      <xdr:col>5</xdr:col>
      <xdr:colOff>304800</xdr:colOff>
      <xdr:row>21</xdr:row>
      <xdr:rowOff>104775</xdr:rowOff>
    </xdr:to>
    <xdr:sp>
      <xdr:nvSpPr>
        <xdr:cNvPr id="29" name="Polygon 38"/>
        <xdr:cNvSpPr>
          <a:spLocks/>
        </xdr:cNvSpPr>
      </xdr:nvSpPr>
      <xdr:spPr>
        <a:xfrm>
          <a:off x="4391025" y="2438400"/>
          <a:ext cx="314325" cy="1657350"/>
        </a:xfrm>
        <a:custGeom>
          <a:pathLst>
            <a:path h="174" w="37">
              <a:moveTo>
                <a:pt x="37" y="174"/>
              </a:moveTo>
              <a:lnTo>
                <a:pt x="37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21</xdr:row>
      <xdr:rowOff>85725</xdr:rowOff>
    </xdr:from>
    <xdr:to>
      <xdr:col>5</xdr:col>
      <xdr:colOff>314325</xdr:colOff>
      <xdr:row>21</xdr:row>
      <xdr:rowOff>123825</xdr:rowOff>
    </xdr:to>
    <xdr:sp>
      <xdr:nvSpPr>
        <xdr:cNvPr id="30" name="Oval 39"/>
        <xdr:cNvSpPr>
          <a:spLocks noChangeAspect="1"/>
        </xdr:cNvSpPr>
      </xdr:nvSpPr>
      <xdr:spPr>
        <a:xfrm>
          <a:off x="4676775" y="40767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638175</xdr:colOff>
      <xdr:row>19</xdr:row>
      <xdr:rowOff>66675</xdr:rowOff>
    </xdr:from>
    <xdr:to>
      <xdr:col>8</xdr:col>
      <xdr:colOff>447675</xdr:colOff>
      <xdr:row>26</xdr:row>
      <xdr:rowOff>85725</xdr:rowOff>
    </xdr:to>
    <xdr:pic>
      <xdr:nvPicPr>
        <xdr:cNvPr id="31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3714750"/>
          <a:ext cx="36290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20</xdr:row>
      <xdr:rowOff>47625</xdr:rowOff>
    </xdr:from>
    <xdr:to>
      <xdr:col>8</xdr:col>
      <xdr:colOff>514350</xdr:colOff>
      <xdr:row>28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3381375"/>
          <a:ext cx="36576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14</xdr:row>
      <xdr:rowOff>104775</xdr:rowOff>
    </xdr:from>
    <xdr:to>
      <xdr:col>5</xdr:col>
      <xdr:colOff>228600</xdr:colOff>
      <xdr:row>25</xdr:row>
      <xdr:rowOff>123825</xdr:rowOff>
    </xdr:to>
    <xdr:sp>
      <xdr:nvSpPr>
        <xdr:cNvPr id="1" name="Polygon 2"/>
        <xdr:cNvSpPr>
          <a:spLocks/>
        </xdr:cNvSpPr>
      </xdr:nvSpPr>
      <xdr:spPr>
        <a:xfrm>
          <a:off x="4343400" y="2790825"/>
          <a:ext cx="228600" cy="2124075"/>
        </a:xfrm>
        <a:custGeom>
          <a:pathLst>
            <a:path h="244" w="15">
              <a:moveTo>
                <a:pt x="0" y="0"/>
              </a:moveTo>
              <a:lnTo>
                <a:pt x="15" y="0"/>
              </a:lnTo>
              <a:lnTo>
                <a:pt x="15" y="244"/>
              </a:lnTo>
              <a:lnTo>
                <a:pt x="1" y="244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21</xdr:row>
      <xdr:rowOff>114300</xdr:rowOff>
    </xdr:from>
    <xdr:to>
      <xdr:col>6</xdr:col>
      <xdr:colOff>9525</xdr:colOff>
      <xdr:row>22</xdr:row>
      <xdr:rowOff>104775</xdr:rowOff>
    </xdr:to>
    <xdr:sp>
      <xdr:nvSpPr>
        <xdr:cNvPr id="2" name="Polygon 3"/>
        <xdr:cNvSpPr>
          <a:spLocks/>
        </xdr:cNvSpPr>
      </xdr:nvSpPr>
      <xdr:spPr>
        <a:xfrm>
          <a:off x="4343400" y="4105275"/>
          <a:ext cx="857250" cy="190500"/>
        </a:xfrm>
        <a:custGeom>
          <a:pathLst>
            <a:path h="23" w="19">
              <a:moveTo>
                <a:pt x="0" y="0"/>
              </a:moveTo>
              <a:lnTo>
                <a:pt x="19" y="0"/>
              </a:lnTo>
              <a:lnTo>
                <a:pt x="19" y="23"/>
              </a:lnTo>
              <a:lnTo>
                <a:pt x="0" y="23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12</xdr:row>
      <xdr:rowOff>104775</xdr:rowOff>
    </xdr:from>
    <xdr:to>
      <xdr:col>5</xdr:col>
      <xdr:colOff>104775</xdr:colOff>
      <xdr:row>24</xdr:row>
      <xdr:rowOff>123825</xdr:rowOff>
    </xdr:to>
    <xdr:grpSp>
      <xdr:nvGrpSpPr>
        <xdr:cNvPr id="3" name="Group 4"/>
        <xdr:cNvGrpSpPr>
          <a:grpSpLocks/>
        </xdr:cNvGrpSpPr>
      </xdr:nvGrpSpPr>
      <xdr:grpSpPr>
        <a:xfrm>
          <a:off x="4343400" y="2390775"/>
          <a:ext cx="104775" cy="2324100"/>
          <a:chOff x="473" y="208"/>
          <a:chExt cx="15" cy="244"/>
        </a:xfrm>
        <a:solidFill>
          <a:srgbClr val="FFFFFF"/>
        </a:solidFill>
      </xdr:grpSpPr>
      <xdr:sp>
        <xdr:nvSpPr>
          <xdr:cNvPr id="4" name="Polygon 5"/>
          <xdr:cNvSpPr>
            <a:spLocks/>
          </xdr:cNvSpPr>
        </xdr:nvSpPr>
        <xdr:spPr>
          <a:xfrm>
            <a:off x="473" y="208"/>
            <a:ext cx="15" cy="244"/>
          </a:xfrm>
          <a:custGeom>
            <a:pathLst>
              <a:path h="244" w="15">
                <a:moveTo>
                  <a:pt x="0" y="0"/>
                </a:moveTo>
                <a:lnTo>
                  <a:pt x="15" y="0"/>
                </a:lnTo>
                <a:lnTo>
                  <a:pt x="15" y="244"/>
                </a:lnTo>
                <a:lnTo>
                  <a:pt x="1" y="244"/>
                </a:lnTo>
              </a:path>
            </a:pathLst>
          </a:cu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>
            <a:off x="474" y="229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474" y="429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474" y="380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18</xdr:row>
      <xdr:rowOff>152400</xdr:rowOff>
    </xdr:from>
    <xdr:to>
      <xdr:col>5</xdr:col>
      <xdr:colOff>228600</xdr:colOff>
      <xdr:row>18</xdr:row>
      <xdr:rowOff>152400</xdr:rowOff>
    </xdr:to>
    <xdr:sp>
      <xdr:nvSpPr>
        <xdr:cNvPr id="8" name="Line 9"/>
        <xdr:cNvSpPr>
          <a:spLocks/>
        </xdr:cNvSpPr>
      </xdr:nvSpPr>
      <xdr:spPr>
        <a:xfrm>
          <a:off x="4343400" y="35909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7</xdr:row>
      <xdr:rowOff>104775</xdr:rowOff>
    </xdr:from>
    <xdr:to>
      <xdr:col>10</xdr:col>
      <xdr:colOff>180975</xdr:colOff>
      <xdr:row>14</xdr:row>
      <xdr:rowOff>104775</xdr:rowOff>
    </xdr:to>
    <xdr:sp>
      <xdr:nvSpPr>
        <xdr:cNvPr id="9" name="Polygon 10"/>
        <xdr:cNvSpPr>
          <a:spLocks/>
        </xdr:cNvSpPr>
      </xdr:nvSpPr>
      <xdr:spPr>
        <a:xfrm>
          <a:off x="4572000" y="1438275"/>
          <a:ext cx="5314950" cy="1352550"/>
        </a:xfrm>
        <a:custGeom>
          <a:pathLst>
            <a:path h="82" w="550">
              <a:moveTo>
                <a:pt x="0" y="82"/>
              </a:moveTo>
              <a:lnTo>
                <a:pt x="550" y="82"/>
              </a:lnTo>
              <a:lnTo>
                <a:pt x="550" y="0"/>
              </a:lnTo>
              <a:lnTo>
                <a:pt x="531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8</xdr:row>
      <xdr:rowOff>114300</xdr:rowOff>
    </xdr:from>
    <xdr:to>
      <xdr:col>10</xdr:col>
      <xdr:colOff>123825</xdr:colOff>
      <xdr:row>14</xdr:row>
      <xdr:rowOff>161925</xdr:rowOff>
    </xdr:to>
    <xdr:sp>
      <xdr:nvSpPr>
        <xdr:cNvPr id="10" name="Polygon 11"/>
        <xdr:cNvSpPr>
          <a:spLocks/>
        </xdr:cNvSpPr>
      </xdr:nvSpPr>
      <xdr:spPr>
        <a:xfrm>
          <a:off x="4524375" y="1647825"/>
          <a:ext cx="5305425" cy="1200150"/>
        </a:xfrm>
        <a:custGeom>
          <a:pathLst>
            <a:path h="99" w="529">
              <a:moveTo>
                <a:pt x="0" y="99"/>
              </a:moveTo>
              <a:lnTo>
                <a:pt x="529" y="99"/>
              </a:lnTo>
              <a:lnTo>
                <a:pt x="529" y="0"/>
              </a:lnTo>
              <a:lnTo>
                <a:pt x="518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17</xdr:row>
      <xdr:rowOff>104775</xdr:rowOff>
    </xdr:from>
    <xdr:to>
      <xdr:col>10</xdr:col>
      <xdr:colOff>123825</xdr:colOff>
      <xdr:row>26</xdr:row>
      <xdr:rowOff>104775</xdr:rowOff>
    </xdr:to>
    <xdr:sp>
      <xdr:nvSpPr>
        <xdr:cNvPr id="11" name="Polygon 12"/>
        <xdr:cNvSpPr>
          <a:spLocks/>
        </xdr:cNvSpPr>
      </xdr:nvSpPr>
      <xdr:spPr>
        <a:xfrm>
          <a:off x="4448175" y="3343275"/>
          <a:ext cx="5381625" cy="1752600"/>
        </a:xfrm>
        <a:custGeom>
          <a:pathLst>
            <a:path h="242" w="555">
              <a:moveTo>
                <a:pt x="0" y="242"/>
              </a:moveTo>
              <a:lnTo>
                <a:pt x="555" y="242"/>
              </a:lnTo>
              <a:lnTo>
                <a:pt x="555" y="0"/>
              </a:lnTo>
              <a:lnTo>
                <a:pt x="542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5</xdr:row>
      <xdr:rowOff>85725</xdr:rowOff>
    </xdr:from>
    <xdr:to>
      <xdr:col>5</xdr:col>
      <xdr:colOff>104775</xdr:colOff>
      <xdr:row>12</xdr:row>
      <xdr:rowOff>104775</xdr:rowOff>
    </xdr:to>
    <xdr:sp>
      <xdr:nvSpPr>
        <xdr:cNvPr id="12" name="Polygon 13"/>
        <xdr:cNvSpPr>
          <a:spLocks/>
        </xdr:cNvSpPr>
      </xdr:nvSpPr>
      <xdr:spPr>
        <a:xfrm>
          <a:off x="4343400" y="1009650"/>
          <a:ext cx="104775" cy="1381125"/>
        </a:xfrm>
        <a:custGeom>
          <a:pathLst>
            <a:path h="102" w="12">
              <a:moveTo>
                <a:pt x="12" y="102"/>
              </a:moveTo>
              <a:lnTo>
                <a:pt x="12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14</xdr:row>
      <xdr:rowOff>85725</xdr:rowOff>
    </xdr:from>
    <xdr:to>
      <xdr:col>5</xdr:col>
      <xdr:colOff>247650</xdr:colOff>
      <xdr:row>14</xdr:row>
      <xdr:rowOff>123825</xdr:rowOff>
    </xdr:to>
    <xdr:sp>
      <xdr:nvSpPr>
        <xdr:cNvPr id="13" name="Oval 14"/>
        <xdr:cNvSpPr>
          <a:spLocks noChangeAspect="1"/>
        </xdr:cNvSpPr>
      </xdr:nvSpPr>
      <xdr:spPr>
        <a:xfrm>
          <a:off x="4552950" y="27717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18</xdr:row>
      <xdr:rowOff>133350</xdr:rowOff>
    </xdr:from>
    <xdr:to>
      <xdr:col>5</xdr:col>
      <xdr:colOff>247650</xdr:colOff>
      <xdr:row>18</xdr:row>
      <xdr:rowOff>171450</xdr:rowOff>
    </xdr:to>
    <xdr:sp>
      <xdr:nvSpPr>
        <xdr:cNvPr id="14" name="Oval 15"/>
        <xdr:cNvSpPr>
          <a:spLocks noChangeAspect="1"/>
        </xdr:cNvSpPr>
      </xdr:nvSpPr>
      <xdr:spPr>
        <a:xfrm>
          <a:off x="4552950" y="357187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21</xdr:row>
      <xdr:rowOff>85725</xdr:rowOff>
    </xdr:from>
    <xdr:to>
      <xdr:col>6</xdr:col>
      <xdr:colOff>28575</xdr:colOff>
      <xdr:row>21</xdr:row>
      <xdr:rowOff>123825</xdr:rowOff>
    </xdr:to>
    <xdr:sp>
      <xdr:nvSpPr>
        <xdr:cNvPr id="15" name="Oval 16"/>
        <xdr:cNvSpPr>
          <a:spLocks noChangeAspect="1"/>
        </xdr:cNvSpPr>
      </xdr:nvSpPr>
      <xdr:spPr>
        <a:xfrm>
          <a:off x="4705350" y="4076700"/>
          <a:ext cx="51435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12</xdr:row>
      <xdr:rowOff>76200</xdr:rowOff>
    </xdr:from>
    <xdr:to>
      <xdr:col>5</xdr:col>
      <xdr:colOff>123825</xdr:colOff>
      <xdr:row>12</xdr:row>
      <xdr:rowOff>114300</xdr:rowOff>
    </xdr:to>
    <xdr:sp>
      <xdr:nvSpPr>
        <xdr:cNvPr id="16" name="Oval 17"/>
        <xdr:cNvSpPr>
          <a:spLocks noChangeAspect="1"/>
        </xdr:cNvSpPr>
      </xdr:nvSpPr>
      <xdr:spPr>
        <a:xfrm>
          <a:off x="4429125" y="23622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13</xdr:row>
      <xdr:rowOff>76200</xdr:rowOff>
    </xdr:from>
    <xdr:to>
      <xdr:col>5</xdr:col>
      <xdr:colOff>123825</xdr:colOff>
      <xdr:row>13</xdr:row>
      <xdr:rowOff>114300</xdr:rowOff>
    </xdr:to>
    <xdr:sp>
      <xdr:nvSpPr>
        <xdr:cNvPr id="17" name="Oval 18"/>
        <xdr:cNvSpPr>
          <a:spLocks noChangeAspect="1"/>
        </xdr:cNvSpPr>
      </xdr:nvSpPr>
      <xdr:spPr>
        <a:xfrm>
          <a:off x="4429125" y="25622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19050</xdr:rowOff>
    </xdr:from>
    <xdr:to>
      <xdr:col>5</xdr:col>
      <xdr:colOff>123825</xdr:colOff>
      <xdr:row>21</xdr:row>
      <xdr:rowOff>57150</xdr:rowOff>
    </xdr:to>
    <xdr:sp>
      <xdr:nvSpPr>
        <xdr:cNvPr id="18" name="Oval 19"/>
        <xdr:cNvSpPr>
          <a:spLocks noChangeAspect="1"/>
        </xdr:cNvSpPr>
      </xdr:nvSpPr>
      <xdr:spPr>
        <a:xfrm>
          <a:off x="4429125" y="40100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76200</xdr:rowOff>
    </xdr:from>
    <xdr:to>
      <xdr:col>5</xdr:col>
      <xdr:colOff>123825</xdr:colOff>
      <xdr:row>23</xdr:row>
      <xdr:rowOff>114300</xdr:rowOff>
    </xdr:to>
    <xdr:sp>
      <xdr:nvSpPr>
        <xdr:cNvPr id="19" name="Oval 20"/>
        <xdr:cNvSpPr>
          <a:spLocks noChangeAspect="1"/>
        </xdr:cNvSpPr>
      </xdr:nvSpPr>
      <xdr:spPr>
        <a:xfrm>
          <a:off x="4429125" y="44672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26</xdr:row>
      <xdr:rowOff>104775</xdr:rowOff>
    </xdr:from>
    <xdr:to>
      <xdr:col>5</xdr:col>
      <xdr:colOff>104775</xdr:colOff>
      <xdr:row>29</xdr:row>
      <xdr:rowOff>85725</xdr:rowOff>
    </xdr:to>
    <xdr:sp>
      <xdr:nvSpPr>
        <xdr:cNvPr id="20" name="Polygon 21"/>
        <xdr:cNvSpPr>
          <a:spLocks/>
        </xdr:cNvSpPr>
      </xdr:nvSpPr>
      <xdr:spPr>
        <a:xfrm>
          <a:off x="4343400" y="5095875"/>
          <a:ext cx="104775" cy="533400"/>
        </a:xfrm>
        <a:custGeom>
          <a:pathLst>
            <a:path h="23" w="19">
              <a:moveTo>
                <a:pt x="0" y="0"/>
              </a:moveTo>
              <a:lnTo>
                <a:pt x="19" y="0"/>
              </a:lnTo>
              <a:lnTo>
                <a:pt x="19" y="23"/>
              </a:lnTo>
              <a:lnTo>
                <a:pt x="0" y="23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26</xdr:row>
      <xdr:rowOff>85725</xdr:rowOff>
    </xdr:from>
    <xdr:to>
      <xdr:col>5</xdr:col>
      <xdr:colOff>123825</xdr:colOff>
      <xdr:row>26</xdr:row>
      <xdr:rowOff>123825</xdr:rowOff>
    </xdr:to>
    <xdr:sp>
      <xdr:nvSpPr>
        <xdr:cNvPr id="21" name="Oval 22"/>
        <xdr:cNvSpPr>
          <a:spLocks noChangeAspect="1"/>
        </xdr:cNvSpPr>
      </xdr:nvSpPr>
      <xdr:spPr>
        <a:xfrm>
          <a:off x="4429125" y="50768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14</xdr:row>
      <xdr:rowOff>161925</xdr:rowOff>
    </xdr:from>
    <xdr:to>
      <xdr:col>5</xdr:col>
      <xdr:colOff>171450</xdr:colOff>
      <xdr:row>18</xdr:row>
      <xdr:rowOff>85725</xdr:rowOff>
    </xdr:to>
    <xdr:sp>
      <xdr:nvSpPr>
        <xdr:cNvPr id="22" name="Polygon 23"/>
        <xdr:cNvSpPr>
          <a:spLocks/>
        </xdr:cNvSpPr>
      </xdr:nvSpPr>
      <xdr:spPr>
        <a:xfrm>
          <a:off x="4343400" y="2847975"/>
          <a:ext cx="171450" cy="676275"/>
        </a:xfrm>
        <a:custGeom>
          <a:pathLst>
            <a:path h="23" w="19">
              <a:moveTo>
                <a:pt x="0" y="0"/>
              </a:moveTo>
              <a:lnTo>
                <a:pt x="19" y="0"/>
              </a:lnTo>
              <a:lnTo>
                <a:pt x="19" y="23"/>
              </a:lnTo>
              <a:lnTo>
                <a:pt x="0" y="23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14</xdr:row>
      <xdr:rowOff>142875</xdr:rowOff>
    </xdr:from>
    <xdr:to>
      <xdr:col>5</xdr:col>
      <xdr:colOff>190500</xdr:colOff>
      <xdr:row>14</xdr:row>
      <xdr:rowOff>180975</xdr:rowOff>
    </xdr:to>
    <xdr:sp>
      <xdr:nvSpPr>
        <xdr:cNvPr id="23" name="Oval 24"/>
        <xdr:cNvSpPr>
          <a:spLocks noChangeAspect="1"/>
        </xdr:cNvSpPr>
      </xdr:nvSpPr>
      <xdr:spPr>
        <a:xfrm>
          <a:off x="4495800" y="28289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104775</xdr:rowOff>
    </xdr:from>
    <xdr:to>
      <xdr:col>10</xdr:col>
      <xdr:colOff>114300</xdr:colOff>
      <xdr:row>9</xdr:row>
      <xdr:rowOff>104775</xdr:rowOff>
    </xdr:to>
    <xdr:sp>
      <xdr:nvSpPr>
        <xdr:cNvPr id="24" name="Line 25"/>
        <xdr:cNvSpPr>
          <a:spLocks/>
        </xdr:cNvSpPr>
      </xdr:nvSpPr>
      <xdr:spPr>
        <a:xfrm flipH="1">
          <a:off x="9705975" y="1838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9</xdr:row>
      <xdr:rowOff>76200</xdr:rowOff>
    </xdr:from>
    <xdr:to>
      <xdr:col>10</xdr:col>
      <xdr:colOff>142875</xdr:colOff>
      <xdr:row>9</xdr:row>
      <xdr:rowOff>114300</xdr:rowOff>
    </xdr:to>
    <xdr:sp>
      <xdr:nvSpPr>
        <xdr:cNvPr id="25" name="Oval 26"/>
        <xdr:cNvSpPr>
          <a:spLocks noChangeAspect="1"/>
        </xdr:cNvSpPr>
      </xdr:nvSpPr>
      <xdr:spPr>
        <a:xfrm>
          <a:off x="9810750" y="18097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</xdr:row>
      <xdr:rowOff>85725</xdr:rowOff>
    </xdr:from>
    <xdr:to>
      <xdr:col>10</xdr:col>
      <xdr:colOff>238125</xdr:colOff>
      <xdr:row>12</xdr:row>
      <xdr:rowOff>104775</xdr:rowOff>
    </xdr:to>
    <xdr:sp>
      <xdr:nvSpPr>
        <xdr:cNvPr id="26" name="Polygon 27"/>
        <xdr:cNvSpPr>
          <a:spLocks/>
        </xdr:cNvSpPr>
      </xdr:nvSpPr>
      <xdr:spPr>
        <a:xfrm>
          <a:off x="4448175" y="1009650"/>
          <a:ext cx="5495925" cy="1381125"/>
        </a:xfrm>
        <a:custGeom>
          <a:pathLst>
            <a:path h="87" w="555">
              <a:moveTo>
                <a:pt x="0" y="87"/>
              </a:moveTo>
              <a:lnTo>
                <a:pt x="555" y="87"/>
              </a:lnTo>
              <a:lnTo>
                <a:pt x="555" y="0"/>
              </a:lnTo>
              <a:lnTo>
                <a:pt x="530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104775</xdr:rowOff>
    </xdr:from>
    <xdr:to>
      <xdr:col>10</xdr:col>
      <xdr:colOff>314325</xdr:colOff>
      <xdr:row>21</xdr:row>
      <xdr:rowOff>114300</xdr:rowOff>
    </xdr:to>
    <xdr:sp>
      <xdr:nvSpPr>
        <xdr:cNvPr id="27" name="Polygon 28"/>
        <xdr:cNvSpPr>
          <a:spLocks/>
        </xdr:cNvSpPr>
      </xdr:nvSpPr>
      <xdr:spPr>
        <a:xfrm>
          <a:off x="5200650" y="1228725"/>
          <a:ext cx="4819650" cy="2876550"/>
        </a:xfrm>
        <a:custGeom>
          <a:pathLst>
            <a:path h="287" w="534">
              <a:moveTo>
                <a:pt x="0" y="287"/>
              </a:moveTo>
              <a:lnTo>
                <a:pt x="534" y="287"/>
              </a:lnTo>
              <a:lnTo>
                <a:pt x="534" y="0"/>
              </a:lnTo>
              <a:lnTo>
                <a:pt x="501" y="0"/>
              </a:ln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34"/>
  <sheetViews>
    <sheetView showGridLines="0" showRowColHeaders="0" tabSelected="1" showOutlineSymbols="0" zoomScale="95" zoomScaleNormal="95" workbookViewId="0" topLeftCell="A1">
      <selection activeCell="A1" sqref="A1"/>
    </sheetView>
  </sheetViews>
  <sheetFormatPr defaultColWidth="9.140625" defaultRowHeight="12.75"/>
  <cols>
    <col min="1" max="1" width="0.9921875" style="15" customWidth="1"/>
    <col min="2" max="2" width="13.00390625" style="15" customWidth="1"/>
    <col min="3" max="3" width="37.7109375" style="15" customWidth="1"/>
    <col min="4" max="4" width="8.421875" style="15" customWidth="1"/>
    <col min="5" max="5" width="5.8515625" style="15" customWidth="1"/>
    <col min="6" max="6" width="6.57421875" style="15" customWidth="1"/>
    <col min="7" max="7" width="12.7109375" style="15" customWidth="1"/>
    <col min="8" max="8" width="44.57421875" style="15" customWidth="1"/>
    <col min="9" max="9" width="8.8515625" style="15" customWidth="1"/>
    <col min="10" max="10" width="5.57421875" style="15" customWidth="1"/>
    <col min="11" max="16384" width="9.140625" style="15" customWidth="1"/>
  </cols>
  <sheetData>
    <row r="1" s="14" customFormat="1" ht="20.25">
      <c r="B1" s="14" t="s">
        <v>76</v>
      </c>
    </row>
    <row r="2" spans="2:3" ht="12.75">
      <c r="B2" s="16" t="s">
        <v>56</v>
      </c>
      <c r="C2" s="17"/>
    </row>
    <row r="3" ht="12.75"/>
    <row r="4" ht="13.5" thickBot="1"/>
    <row r="5" spans="2:10" ht="13.5" thickBot="1">
      <c r="B5" s="57" t="s">
        <v>7</v>
      </c>
      <c r="C5" s="58"/>
      <c r="D5" s="58"/>
      <c r="E5" s="59"/>
      <c r="G5" s="57" t="s">
        <v>52</v>
      </c>
      <c r="H5" s="58"/>
      <c r="I5" s="58"/>
      <c r="J5" s="59"/>
    </row>
    <row r="6" spans="2:10" ht="15.75">
      <c r="B6" s="21" t="s">
        <v>45</v>
      </c>
      <c r="C6" s="22" t="s">
        <v>0</v>
      </c>
      <c r="D6" s="49">
        <v>110</v>
      </c>
      <c r="E6" s="23" t="s">
        <v>15</v>
      </c>
      <c r="G6" s="21" t="s">
        <v>22</v>
      </c>
      <c r="H6" s="22" t="s">
        <v>28</v>
      </c>
      <c r="I6" s="54">
        <f>INT(1+D22*(1/D23-2/D13))</f>
        <v>113</v>
      </c>
      <c r="J6" s="23" t="s">
        <v>15</v>
      </c>
    </row>
    <row r="7" spans="2:10" s="25" customFormat="1" ht="16.5" thickBot="1">
      <c r="B7" s="26" t="s">
        <v>14</v>
      </c>
      <c r="C7" s="22" t="s">
        <v>65</v>
      </c>
      <c r="D7" s="50">
        <v>50</v>
      </c>
      <c r="E7" s="27" t="s">
        <v>10</v>
      </c>
      <c r="G7" s="26" t="s">
        <v>26</v>
      </c>
      <c r="H7" s="22" t="s">
        <v>67</v>
      </c>
      <c r="I7" s="55">
        <f>INT((D24/D25-1)*D13*D22/(D22+(D6-1)*D13)/2/D14)</f>
        <v>435</v>
      </c>
      <c r="J7" s="27" t="s">
        <v>10</v>
      </c>
    </row>
    <row r="8" spans="2:10" ht="15.75">
      <c r="B8" s="28"/>
      <c r="C8" s="28"/>
      <c r="D8" s="46"/>
      <c r="E8" s="28"/>
      <c r="G8" s="26" t="s">
        <v>27</v>
      </c>
      <c r="H8" s="22" t="s">
        <v>66</v>
      </c>
      <c r="I8" s="55">
        <f>INT((D19/2-D26)/D15)</f>
        <v>61</v>
      </c>
      <c r="J8" s="27" t="s">
        <v>10</v>
      </c>
    </row>
    <row r="9" spans="4:10" ht="15.75">
      <c r="D9" s="47"/>
      <c r="G9" s="29" t="s">
        <v>61</v>
      </c>
      <c r="H9" s="30" t="s">
        <v>63</v>
      </c>
      <c r="I9" s="55">
        <f>D19/50/D15</f>
        <v>4.4</v>
      </c>
      <c r="J9" s="27" t="s">
        <v>10</v>
      </c>
    </row>
    <row r="10" spans="4:10" ht="16.5" thickBot="1">
      <c r="D10" s="47"/>
      <c r="G10" s="31" t="s">
        <v>62</v>
      </c>
      <c r="H10" s="32" t="s">
        <v>64</v>
      </c>
      <c r="I10" s="56">
        <f>D19/10/D15</f>
        <v>22</v>
      </c>
      <c r="J10" s="34" t="s">
        <v>10</v>
      </c>
    </row>
    <row r="11" ht="13.5" thickBot="1">
      <c r="D11" s="47"/>
    </row>
    <row r="12" spans="2:5" s="25" customFormat="1" ht="13.5" thickBot="1">
      <c r="B12" s="57" t="s">
        <v>6</v>
      </c>
      <c r="C12" s="58"/>
      <c r="D12" s="60"/>
      <c r="E12" s="59"/>
    </row>
    <row r="13" spans="2:5" ht="15.75">
      <c r="B13" s="21" t="s">
        <v>11</v>
      </c>
      <c r="C13" s="22" t="s">
        <v>19</v>
      </c>
      <c r="D13" s="50">
        <v>105</v>
      </c>
      <c r="E13" s="27" t="s">
        <v>16</v>
      </c>
    </row>
    <row r="14" spans="2:5" ht="15.75">
      <c r="B14" s="26" t="s">
        <v>12</v>
      </c>
      <c r="C14" s="22" t="s">
        <v>21</v>
      </c>
      <c r="D14" s="51">
        <v>0.0354</v>
      </c>
      <c r="E14" s="27" t="s">
        <v>17</v>
      </c>
    </row>
    <row r="15" spans="2:5" ht="16.5" thickBot="1">
      <c r="B15" s="35" t="s">
        <v>13</v>
      </c>
      <c r="C15" s="36" t="s">
        <v>20</v>
      </c>
      <c r="D15" s="52">
        <v>5</v>
      </c>
      <c r="E15" s="37" t="s">
        <v>18</v>
      </c>
    </row>
    <row r="16" ht="13.5" thickBot="1">
      <c r="D16" s="47"/>
    </row>
    <row r="17" spans="2:10" ht="13.5" thickBot="1">
      <c r="B17" s="57" t="s">
        <v>8</v>
      </c>
      <c r="C17" s="61"/>
      <c r="D17" s="60"/>
      <c r="E17" s="62"/>
      <c r="G17" s="57" t="s">
        <v>51</v>
      </c>
      <c r="H17" s="61"/>
      <c r="I17" s="61"/>
      <c r="J17" s="62"/>
    </row>
    <row r="18" spans="2:10" ht="15.75">
      <c r="B18" s="21" t="s">
        <v>24</v>
      </c>
      <c r="C18" s="22" t="s">
        <v>3</v>
      </c>
      <c r="D18" s="50">
        <v>500</v>
      </c>
      <c r="E18" s="27" t="s">
        <v>47</v>
      </c>
      <c r="G18" s="21" t="s">
        <v>43</v>
      </c>
      <c r="H18" s="22" t="s">
        <v>44</v>
      </c>
      <c r="I18" s="54">
        <f>0.1*INT(D30/D27*1000*10)</f>
        <v>36.6</v>
      </c>
      <c r="J18" s="27" t="s">
        <v>47</v>
      </c>
    </row>
    <row r="19" spans="2:10" ht="16.5" thickBot="1">
      <c r="B19" s="35" t="s">
        <v>23</v>
      </c>
      <c r="C19" s="36" t="s">
        <v>29</v>
      </c>
      <c r="D19" s="53">
        <v>1100</v>
      </c>
      <c r="E19" s="37" t="s">
        <v>25</v>
      </c>
      <c r="G19" s="35" t="s">
        <v>53</v>
      </c>
      <c r="H19" s="36" t="s">
        <v>70</v>
      </c>
      <c r="I19" s="44" t="s">
        <v>55</v>
      </c>
      <c r="J19" s="37" t="s">
        <v>54</v>
      </c>
    </row>
    <row r="20" s="41" customFormat="1" ht="13.5" thickBot="1">
      <c r="D20" s="48"/>
    </row>
    <row r="21" spans="2:10" ht="13.5" thickBot="1">
      <c r="B21" s="57" t="s">
        <v>4</v>
      </c>
      <c r="C21" s="61"/>
      <c r="D21" s="60"/>
      <c r="E21" s="59"/>
      <c r="J21" s="25"/>
    </row>
    <row r="22" spans="2:5" ht="15.75">
      <c r="B22" s="21" t="s">
        <v>32</v>
      </c>
      <c r="C22" s="22" t="s">
        <v>33</v>
      </c>
      <c r="D22" s="49">
        <v>25000</v>
      </c>
      <c r="E22" s="27" t="s">
        <v>16</v>
      </c>
    </row>
    <row r="23" spans="2:5" ht="15.75">
      <c r="B23" s="26" t="s">
        <v>34</v>
      </c>
      <c r="C23" s="22" t="s">
        <v>35</v>
      </c>
      <c r="D23" s="50">
        <v>42.5</v>
      </c>
      <c r="E23" s="27" t="s">
        <v>16</v>
      </c>
    </row>
    <row r="24" spans="2:5" ht="15.75">
      <c r="B24" s="26" t="s">
        <v>36</v>
      </c>
      <c r="C24" s="22" t="s">
        <v>37</v>
      </c>
      <c r="D24" s="45">
        <v>1.5</v>
      </c>
      <c r="E24" s="27" t="s">
        <v>31</v>
      </c>
    </row>
    <row r="25" spans="2:5" ht="15.75">
      <c r="B25" s="26" t="s">
        <v>38</v>
      </c>
      <c r="C25" s="22" t="s">
        <v>39</v>
      </c>
      <c r="D25" s="45">
        <v>1.05</v>
      </c>
      <c r="E25" s="27" t="s">
        <v>31</v>
      </c>
    </row>
    <row r="26" spans="2:5" ht="15.75">
      <c r="B26" s="26" t="s">
        <v>40</v>
      </c>
      <c r="C26" s="22" t="s">
        <v>41</v>
      </c>
      <c r="D26" s="49">
        <v>245</v>
      </c>
      <c r="E26" s="27" t="s">
        <v>25</v>
      </c>
    </row>
    <row r="27" spans="2:5" ht="16.5" thickBot="1">
      <c r="B27" s="35" t="s">
        <v>42</v>
      </c>
      <c r="C27" s="36" t="s">
        <v>49</v>
      </c>
      <c r="D27" s="53">
        <v>300</v>
      </c>
      <c r="E27" s="37" t="s">
        <v>30</v>
      </c>
    </row>
    <row r="28" ht="13.5" thickBot="1">
      <c r="D28" s="47"/>
    </row>
    <row r="29" spans="2:5" ht="13.5" thickBot="1">
      <c r="B29" s="57" t="s">
        <v>5</v>
      </c>
      <c r="C29" s="61"/>
      <c r="D29" s="63"/>
      <c r="E29" s="62"/>
    </row>
    <row r="30" spans="2:5" ht="16.5" thickBot="1">
      <c r="B30" s="42" t="s">
        <v>46</v>
      </c>
      <c r="C30" s="36" t="s">
        <v>48</v>
      </c>
      <c r="D30" s="53">
        <v>11</v>
      </c>
      <c r="E30" s="43" t="s">
        <v>15</v>
      </c>
    </row>
    <row r="31" ht="13.5" thickBot="1"/>
    <row r="32" spans="2:5" ht="12.75">
      <c r="B32" s="64" t="s">
        <v>73</v>
      </c>
      <c r="C32" s="65"/>
      <c r="D32" s="65"/>
      <c r="E32" s="66"/>
    </row>
    <row r="33" spans="2:5" ht="12.75">
      <c r="B33" s="67" t="s">
        <v>74</v>
      </c>
      <c r="C33" s="68"/>
      <c r="D33" s="68"/>
      <c r="E33" s="69"/>
    </row>
    <row r="34" spans="2:5" ht="13.5" thickBot="1">
      <c r="B34" s="70" t="s">
        <v>75</v>
      </c>
      <c r="C34" s="71"/>
      <c r="D34" s="71"/>
      <c r="E34" s="72"/>
    </row>
  </sheetData>
  <sheetProtection sheet="1" objects="1" scenarios="1"/>
  <conditionalFormatting sqref="D6">
    <cfRule type="cellIs" priority="1" dxfId="0" operator="greaterThan" stopIfTrue="1">
      <formula>$I$6</formula>
    </cfRule>
  </conditionalFormatting>
  <conditionalFormatting sqref="D7">
    <cfRule type="cellIs" priority="2" dxfId="0" operator="greaterThan" stopIfTrue="1">
      <formula>$I$7</formula>
    </cfRule>
    <cfRule type="cellIs" priority="3" dxfId="0" operator="greaterThan" stopIfTrue="1">
      <formula>$I$8</formula>
    </cfRule>
  </conditionalFormatting>
  <conditionalFormatting sqref="D18">
    <cfRule type="cellIs" priority="4" dxfId="0" operator="lessThan" stopIfTrue="1">
      <formula>$I$18</formula>
    </cfRule>
  </conditionalFormatting>
  <conditionalFormatting sqref="D19 I19">
    <cfRule type="expression" priority="5" dxfId="0" stopIfTrue="1">
      <formula>OR($D$19&lt;1000000/6/$D$18,$D$19&gt;8000000/13/$D$18)</formula>
    </cfRule>
  </conditionalFormatting>
  <conditionalFormatting sqref="I18">
    <cfRule type="cellIs" priority="6" dxfId="0" operator="greaterThan" stopIfTrue="1">
      <formula>$D$18</formula>
    </cfRule>
  </conditionalFormatting>
  <conditionalFormatting sqref="I6">
    <cfRule type="cellIs" priority="7" dxfId="0" operator="lessThan" stopIfTrue="1">
      <formula>$D$6</formula>
    </cfRule>
  </conditionalFormatting>
  <conditionalFormatting sqref="I7:I8">
    <cfRule type="cellIs" priority="8" dxfId="0" operator="lessThan" stopIfTrue="1">
      <formula>$D$7</formula>
    </cfRule>
  </conditionalFormatting>
  <hyperlinks>
    <hyperlink ref="B2" location="HELP!A1" display="HELP"/>
  </hyperlinks>
  <printOptions/>
  <pageMargins left="0.75" right="0.75" top="1" bottom="1" header="0.5" footer="0.5"/>
  <pageSetup fitToHeight="1" fitToWidth="1" horizontalDpi="600" verticalDpi="600" orientation="landscape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7"/>
  <sheetViews>
    <sheetView showGridLines="0" showRowColHeaders="0" showOutlineSymbols="0" workbookViewId="0" topLeftCell="A1">
      <selection activeCell="A2" sqref="A2"/>
    </sheetView>
  </sheetViews>
  <sheetFormatPr defaultColWidth="9.140625" defaultRowHeight="12.75"/>
  <cols>
    <col min="7" max="7" width="8.00390625" style="0" customWidth="1"/>
  </cols>
  <sheetData>
    <row r="1" spans="1:3" s="2" customFormat="1" ht="20.25">
      <c r="A1" s="12" t="s">
        <v>80</v>
      </c>
      <c r="B1" s="12"/>
      <c r="C1" s="12"/>
    </row>
    <row r="2" spans="1:3" ht="12.75">
      <c r="A2" s="10" t="s">
        <v>57</v>
      </c>
      <c r="B2" s="11"/>
      <c r="C2" s="11"/>
    </row>
    <row r="4" spans="1:8" ht="12.75">
      <c r="A4" t="s">
        <v>81</v>
      </c>
      <c r="H4" s="13"/>
    </row>
    <row r="5" ht="12.75">
      <c r="A5" t="s">
        <v>68</v>
      </c>
    </row>
    <row r="6" ht="12.75">
      <c r="A6" t="s">
        <v>69</v>
      </c>
    </row>
    <row r="8" ht="12.75">
      <c r="A8" t="s">
        <v>71</v>
      </c>
    </row>
    <row r="10" ht="12.75">
      <c r="A10" t="s">
        <v>72</v>
      </c>
    </row>
    <row r="12" ht="12.75">
      <c r="A12" t="s">
        <v>77</v>
      </c>
    </row>
    <row r="14" ht="12.75">
      <c r="A14" t="s">
        <v>58</v>
      </c>
    </row>
    <row r="15" ht="12.75">
      <c r="A15" t="s">
        <v>78</v>
      </c>
    </row>
    <row r="17" ht="12.75">
      <c r="A17" t="s">
        <v>79</v>
      </c>
    </row>
  </sheetData>
  <sheetProtection sheet="1" objects="1" scenarios="1"/>
  <hyperlinks>
    <hyperlink ref="A2" location="CALCULATOR!A1" display="CALCULATOR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0"/>
  <sheetViews>
    <sheetView zoomScale="95" zoomScaleNormal="95" workbookViewId="0" topLeftCell="A1">
      <selection activeCell="F31" sqref="F31"/>
    </sheetView>
  </sheetViews>
  <sheetFormatPr defaultColWidth="9.140625" defaultRowHeight="12.75"/>
  <cols>
    <col min="1" max="1" width="2.28125" style="0" customWidth="1"/>
    <col min="2" max="2" width="37.7109375" style="0" customWidth="1"/>
    <col min="3" max="3" width="9.8515625" style="4" customWidth="1"/>
    <col min="4" max="4" width="11.28125" style="0" customWidth="1"/>
    <col min="5" max="5" width="4.00390625" style="0" customWidth="1"/>
    <col min="6" max="6" width="12.7109375" style="0" customWidth="1"/>
    <col min="7" max="7" width="43.57421875" style="0" customWidth="1"/>
    <col min="8" max="8" width="9.421875" style="0" bestFit="1" customWidth="1"/>
    <col min="9" max="9" width="5.57421875" style="0" customWidth="1"/>
  </cols>
  <sheetData>
    <row r="1" spans="1:3" s="2" customFormat="1" ht="20.25">
      <c r="A1" s="2" t="s">
        <v>50</v>
      </c>
      <c r="C1" s="3"/>
    </row>
    <row r="2" ht="12.75">
      <c r="A2" t="s">
        <v>59</v>
      </c>
    </row>
    <row r="4" ht="13.5" thickBot="1"/>
    <row r="5" spans="1:11" s="1" customFormat="1" ht="13.5" thickBot="1">
      <c r="A5" s="15"/>
      <c r="B5" s="18" t="s">
        <v>7</v>
      </c>
      <c r="C5" s="19"/>
      <c r="D5" s="19"/>
      <c r="E5" s="20"/>
      <c r="F5" s="15"/>
      <c r="G5" s="18" t="s">
        <v>52</v>
      </c>
      <c r="H5" s="19"/>
      <c r="I5" s="19"/>
      <c r="J5" s="20"/>
      <c r="K5" s="15"/>
    </row>
    <row r="6" spans="1:11" ht="15.75">
      <c r="A6" s="15"/>
      <c r="B6" s="21" t="s">
        <v>45</v>
      </c>
      <c r="C6" s="22" t="s">
        <v>0</v>
      </c>
      <c r="D6" s="6">
        <v>110</v>
      </c>
      <c r="E6" s="23" t="s">
        <v>15</v>
      </c>
      <c r="F6" s="15"/>
      <c r="G6" s="21" t="s">
        <v>22</v>
      </c>
      <c r="H6" s="22" t="s">
        <v>28</v>
      </c>
      <c r="I6" s="24">
        <f>INT(1+D22*(1/D23-2/D13))</f>
        <v>113</v>
      </c>
      <c r="J6" s="23" t="s">
        <v>15</v>
      </c>
      <c r="K6" s="15"/>
    </row>
    <row r="7" spans="1:11" ht="16.5" thickBot="1">
      <c r="A7" s="25"/>
      <c r="B7" s="26" t="s">
        <v>14</v>
      </c>
      <c r="C7" s="22" t="s">
        <v>9</v>
      </c>
      <c r="D7" s="6">
        <v>50</v>
      </c>
      <c r="E7" s="27" t="s">
        <v>10</v>
      </c>
      <c r="F7" s="25"/>
      <c r="G7" s="26" t="s">
        <v>26</v>
      </c>
      <c r="H7" s="22" t="s">
        <v>1</v>
      </c>
      <c r="I7" s="24">
        <f>INT((D24/D25-1)*D13*D22/(D22+(D6-1)*D13)/2/D14)</f>
        <v>435</v>
      </c>
      <c r="J7" s="27" t="s">
        <v>10</v>
      </c>
      <c r="K7" s="25"/>
    </row>
    <row r="8" spans="1:11" ht="15.75">
      <c r="A8" s="15"/>
      <c r="B8" s="28"/>
      <c r="C8" s="28"/>
      <c r="D8" s="28"/>
      <c r="E8" s="28"/>
      <c r="F8" s="15"/>
      <c r="G8" s="26" t="s">
        <v>27</v>
      </c>
      <c r="H8" s="22" t="s">
        <v>2</v>
      </c>
      <c r="I8" s="24">
        <f>INT((D19/2-D26)/D15)</f>
        <v>61</v>
      </c>
      <c r="J8" s="27" t="s">
        <v>10</v>
      </c>
      <c r="K8" s="15"/>
    </row>
    <row r="9" spans="1:11" ht="15.75">
      <c r="A9" s="15"/>
      <c r="B9" s="15"/>
      <c r="C9" s="15"/>
      <c r="D9" s="15"/>
      <c r="E9" s="15"/>
      <c r="F9" s="15"/>
      <c r="G9" s="29" t="s">
        <v>61</v>
      </c>
      <c r="H9" s="30" t="s">
        <v>63</v>
      </c>
      <c r="I9" s="24">
        <f>D19/50/D15</f>
        <v>4.4</v>
      </c>
      <c r="J9" s="27" t="s">
        <v>10</v>
      </c>
      <c r="K9" s="15"/>
    </row>
    <row r="10" spans="1:11" s="1" customFormat="1" ht="16.5" thickBot="1">
      <c r="A10" s="15"/>
      <c r="B10" s="15"/>
      <c r="C10" s="15"/>
      <c r="D10" s="15"/>
      <c r="E10" s="15"/>
      <c r="F10" s="15"/>
      <c r="G10" s="31" t="s">
        <v>62</v>
      </c>
      <c r="H10" s="32" t="s">
        <v>64</v>
      </c>
      <c r="I10" s="33">
        <f>D19/10/D15</f>
        <v>22</v>
      </c>
      <c r="J10" s="34" t="s">
        <v>10</v>
      </c>
      <c r="K10" s="15"/>
    </row>
    <row r="11" spans="1:11" ht="13.5" thickBo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3.5" thickBot="1">
      <c r="A12" s="25"/>
      <c r="B12" s="18" t="s">
        <v>6</v>
      </c>
      <c r="C12" s="19"/>
      <c r="D12" s="19"/>
      <c r="E12" s="20"/>
      <c r="F12" s="25"/>
      <c r="G12" s="25"/>
      <c r="H12" s="25"/>
      <c r="I12" s="25"/>
      <c r="J12" s="25"/>
      <c r="K12" s="25"/>
    </row>
    <row r="13" spans="1:11" ht="15.75">
      <c r="A13" s="15"/>
      <c r="B13" s="21" t="s">
        <v>11</v>
      </c>
      <c r="C13" s="22" t="s">
        <v>19</v>
      </c>
      <c r="D13" s="6">
        <v>105</v>
      </c>
      <c r="E13" s="27" t="s">
        <v>16</v>
      </c>
      <c r="F13" s="15"/>
      <c r="G13" s="15"/>
      <c r="H13" s="15"/>
      <c r="I13" s="15"/>
      <c r="J13" s="15"/>
      <c r="K13" s="15"/>
    </row>
    <row r="14" spans="1:11" ht="15.75">
      <c r="A14" s="15"/>
      <c r="B14" s="26" t="s">
        <v>12</v>
      </c>
      <c r="C14" s="22" t="s">
        <v>21</v>
      </c>
      <c r="D14" s="6">
        <v>0.0354</v>
      </c>
      <c r="E14" s="27" t="s">
        <v>17</v>
      </c>
      <c r="F14" s="15"/>
      <c r="G14" s="15"/>
      <c r="H14" s="15"/>
      <c r="I14" s="15"/>
      <c r="J14" s="15"/>
      <c r="K14" s="15"/>
    </row>
    <row r="15" spans="1:11" ht="16.5" thickBot="1">
      <c r="A15" s="15"/>
      <c r="B15" s="35" t="s">
        <v>13</v>
      </c>
      <c r="C15" s="36" t="s">
        <v>20</v>
      </c>
      <c r="D15" s="7">
        <v>5</v>
      </c>
      <c r="E15" s="37" t="s">
        <v>18</v>
      </c>
      <c r="F15" s="15"/>
      <c r="G15" s="15"/>
      <c r="H15" s="15"/>
      <c r="I15" s="15"/>
      <c r="J15" s="15"/>
      <c r="K15" s="15"/>
    </row>
    <row r="16" spans="1:11" ht="13.5" thickBo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3.5" thickBot="1">
      <c r="A17" s="15"/>
      <c r="B17" s="18" t="s">
        <v>8</v>
      </c>
      <c r="C17" s="38"/>
      <c r="D17" s="19"/>
      <c r="E17" s="39"/>
      <c r="F17" s="15"/>
      <c r="G17" s="18" t="s">
        <v>51</v>
      </c>
      <c r="H17" s="38"/>
      <c r="I17" s="38"/>
      <c r="J17" s="39"/>
      <c r="K17" s="15"/>
    </row>
    <row r="18" spans="1:11" s="5" customFormat="1" ht="15.75">
      <c r="A18" s="15"/>
      <c r="B18" s="21" t="s">
        <v>24</v>
      </c>
      <c r="C18" s="22" t="s">
        <v>3</v>
      </c>
      <c r="D18" s="6">
        <v>500</v>
      </c>
      <c r="E18" s="27" t="s">
        <v>47</v>
      </c>
      <c r="F18" s="15"/>
      <c r="G18" s="21" t="s">
        <v>43</v>
      </c>
      <c r="H18" s="22" t="s">
        <v>44</v>
      </c>
      <c r="I18" s="24">
        <f>0.1*INT(D30/D27*1000*10)</f>
        <v>36.6</v>
      </c>
      <c r="J18" s="27" t="s">
        <v>47</v>
      </c>
      <c r="K18" s="15"/>
    </row>
    <row r="19" spans="1:11" ht="16.5" thickBot="1">
      <c r="A19" s="15"/>
      <c r="B19" s="35" t="s">
        <v>23</v>
      </c>
      <c r="C19" s="36" t="s">
        <v>29</v>
      </c>
      <c r="D19" s="7">
        <v>1100</v>
      </c>
      <c r="E19" s="37" t="s">
        <v>25</v>
      </c>
      <c r="F19" s="15"/>
      <c r="G19" s="35" t="s">
        <v>53</v>
      </c>
      <c r="H19" s="36" t="s">
        <v>60</v>
      </c>
      <c r="I19" s="40" t="s">
        <v>55</v>
      </c>
      <c r="J19" s="37" t="s">
        <v>54</v>
      </c>
      <c r="K19" s="15"/>
    </row>
    <row r="20" spans="1:11" ht="13.5" thickBo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ht="13.5" thickBot="1">
      <c r="A21" s="15"/>
      <c r="B21" s="18" t="s">
        <v>4</v>
      </c>
      <c r="C21" s="38"/>
      <c r="D21" s="19"/>
      <c r="E21" s="20"/>
      <c r="F21" s="15"/>
      <c r="G21" s="15"/>
      <c r="H21" s="15"/>
      <c r="I21" s="15"/>
      <c r="J21" s="25"/>
      <c r="K21" s="15"/>
    </row>
    <row r="22" spans="1:11" ht="15.75">
      <c r="A22" s="15"/>
      <c r="B22" s="21" t="s">
        <v>32</v>
      </c>
      <c r="C22" s="22" t="s">
        <v>33</v>
      </c>
      <c r="D22" s="6">
        <v>25000</v>
      </c>
      <c r="E22" s="27" t="s">
        <v>16</v>
      </c>
      <c r="F22" s="15"/>
      <c r="G22" s="15"/>
      <c r="H22" s="15"/>
      <c r="I22" s="15"/>
      <c r="J22" s="15"/>
      <c r="K22" s="15"/>
    </row>
    <row r="23" spans="1:11" ht="15.75">
      <c r="A23" s="15"/>
      <c r="B23" s="26" t="s">
        <v>34</v>
      </c>
      <c r="C23" s="22" t="s">
        <v>35</v>
      </c>
      <c r="D23" s="6">
        <v>42.5</v>
      </c>
      <c r="E23" s="27" t="s">
        <v>16</v>
      </c>
      <c r="F23" s="15"/>
      <c r="G23" s="15"/>
      <c r="H23" s="15"/>
      <c r="I23" s="15"/>
      <c r="J23" s="15"/>
      <c r="K23" s="15"/>
    </row>
    <row r="24" spans="1:11" ht="15.75">
      <c r="A24" s="15"/>
      <c r="B24" s="26" t="s">
        <v>36</v>
      </c>
      <c r="C24" s="22" t="s">
        <v>37</v>
      </c>
      <c r="D24" s="6">
        <v>1.5</v>
      </c>
      <c r="E24" s="27" t="s">
        <v>31</v>
      </c>
      <c r="F24" s="15"/>
      <c r="G24" s="15"/>
      <c r="H24" s="15"/>
      <c r="I24" s="15"/>
      <c r="J24" s="15"/>
      <c r="K24" s="15"/>
    </row>
    <row r="25" spans="1:11" ht="15.75">
      <c r="A25" s="15"/>
      <c r="B25" s="26" t="s">
        <v>38</v>
      </c>
      <c r="C25" s="22" t="s">
        <v>39</v>
      </c>
      <c r="D25" s="8">
        <v>1.05</v>
      </c>
      <c r="E25" s="27" t="s">
        <v>31</v>
      </c>
      <c r="F25" s="15"/>
      <c r="G25" s="15"/>
      <c r="H25" s="15"/>
      <c r="I25" s="15"/>
      <c r="J25" s="15"/>
      <c r="K25" s="15"/>
    </row>
    <row r="26" spans="1:11" ht="15.75">
      <c r="A26" s="15"/>
      <c r="B26" s="26" t="s">
        <v>40</v>
      </c>
      <c r="C26" s="22" t="s">
        <v>41</v>
      </c>
      <c r="D26" s="8">
        <v>245</v>
      </c>
      <c r="E26" s="27" t="s">
        <v>25</v>
      </c>
      <c r="F26" s="15"/>
      <c r="G26" s="15"/>
      <c r="H26" s="15"/>
      <c r="I26" s="15"/>
      <c r="J26" s="15"/>
      <c r="K26" s="15"/>
    </row>
    <row r="27" spans="1:11" ht="16.5" thickBot="1">
      <c r="A27" s="15"/>
      <c r="B27" s="35" t="s">
        <v>42</v>
      </c>
      <c r="C27" s="36" t="s">
        <v>49</v>
      </c>
      <c r="D27" s="9">
        <v>300</v>
      </c>
      <c r="E27" s="37" t="s">
        <v>30</v>
      </c>
      <c r="F27" s="15"/>
      <c r="G27" s="15"/>
      <c r="H27" s="15"/>
      <c r="I27" s="15"/>
      <c r="J27" s="15"/>
      <c r="K27" s="15"/>
    </row>
    <row r="28" spans="1:11" ht="13.5" thickBo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3.5" thickBot="1">
      <c r="A29" s="15"/>
      <c r="B29" s="18" t="s">
        <v>5</v>
      </c>
      <c r="C29" s="38"/>
      <c r="D29" s="38"/>
      <c r="E29" s="39"/>
      <c r="F29" s="15"/>
      <c r="G29" s="15"/>
      <c r="H29" s="15"/>
      <c r="I29" s="15"/>
      <c r="J29" s="15"/>
      <c r="K29" s="15"/>
    </row>
    <row r="30" spans="1:11" ht="16.5" thickBot="1">
      <c r="A30" s="15"/>
      <c r="B30" s="42" t="s">
        <v>46</v>
      </c>
      <c r="C30" s="36" t="s">
        <v>48</v>
      </c>
      <c r="D30" s="7">
        <v>11</v>
      </c>
      <c r="E30" s="43" t="s">
        <v>15</v>
      </c>
      <c r="F30" s="15"/>
      <c r="G30" s="15"/>
      <c r="H30" s="15"/>
      <c r="I30" s="15"/>
      <c r="J30" s="15"/>
      <c r="K30" s="15"/>
    </row>
  </sheetData>
  <conditionalFormatting sqref="D6">
    <cfRule type="cellIs" priority="1" dxfId="1" operator="greaterThan" stopIfTrue="1">
      <formula>$I$6</formula>
    </cfRule>
  </conditionalFormatting>
  <conditionalFormatting sqref="I6">
    <cfRule type="cellIs" priority="2" dxfId="1" operator="lessThan" stopIfTrue="1">
      <formula>$D$6</formula>
    </cfRule>
  </conditionalFormatting>
  <conditionalFormatting sqref="I7:I8">
    <cfRule type="cellIs" priority="3" dxfId="1" operator="lessThan" stopIfTrue="1">
      <formula>$D$7</formula>
    </cfRule>
  </conditionalFormatting>
  <conditionalFormatting sqref="D7">
    <cfRule type="cellIs" priority="4" dxfId="1" operator="greaterThan" stopIfTrue="1">
      <formula>$I$7</formula>
    </cfRule>
    <cfRule type="cellIs" priority="5" dxfId="1" operator="greaterThan" stopIfTrue="1">
      <formula>$I$8</formula>
    </cfRule>
  </conditionalFormatting>
  <conditionalFormatting sqref="D18">
    <cfRule type="cellIs" priority="6" dxfId="1" operator="lessThan" stopIfTrue="1">
      <formula>$I$18</formula>
    </cfRule>
  </conditionalFormatting>
  <conditionalFormatting sqref="I18">
    <cfRule type="cellIs" priority="7" dxfId="1" operator="greaterThan" stopIfTrue="1">
      <formula>$D$18</formula>
    </cfRule>
  </conditionalFormatting>
  <conditionalFormatting sqref="I19 D19">
    <cfRule type="expression" priority="8" dxfId="1" stopIfTrue="1">
      <formula>OR($D$19&lt;1000000/6/$D$18,$D$19&gt;8000000/13/$D$18)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drazdil</dc:creator>
  <cp:keywords/>
  <dc:description/>
  <cp:lastModifiedBy>ON Employee</cp:lastModifiedBy>
  <cp:lastPrinted>2006-10-10T09:34:48Z</cp:lastPrinted>
  <dcterms:created xsi:type="dcterms:W3CDTF">2006-10-09T13:28:02Z</dcterms:created>
  <dcterms:modified xsi:type="dcterms:W3CDTF">2008-12-17T11:26:45Z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